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4940" windowHeight="9090" activeTab="8"/>
  </bookViews>
  <sheets>
    <sheet name="2011" sheetId="2" r:id="rId1"/>
    <sheet name="2012" sheetId="5" r:id="rId2"/>
    <sheet name="2013" sheetId="7" r:id="rId3"/>
    <sheet name="2014" sheetId="21" r:id="rId4"/>
    <sheet name="2015" sheetId="20" r:id="rId5"/>
    <sheet name="2016" sheetId="25" r:id="rId6"/>
    <sheet name="1T 2017" sheetId="32" r:id="rId7"/>
    <sheet name="2T 2017" sheetId="33" r:id="rId8"/>
    <sheet name="3T 2017" sheetId="35" r:id="rId9"/>
    <sheet name="2017 (resumo)" sheetId="26" r:id="rId10"/>
    <sheet name="ANALISE" sheetId="34" r:id="rId11"/>
  </sheets>
  <definedNames>
    <definedName name="_xlnm._FilterDatabase" localSheetId="6" hidden="1">'1T 2017'!$A$50:$E$55</definedName>
    <definedName name="_xlnm._FilterDatabase" localSheetId="2" hidden="1">'2013'!$A$22:$E$37</definedName>
    <definedName name="_xlnm._FilterDatabase" localSheetId="3" hidden="1">'2014'!$A$50:$E$55</definedName>
    <definedName name="_xlnm._FilterDatabase" localSheetId="4" hidden="1">'2015'!$A$50:$E$55</definedName>
    <definedName name="_xlnm._FilterDatabase" localSheetId="5" hidden="1">'2016'!$A$50:$E$55</definedName>
    <definedName name="_xlnm._FilterDatabase" localSheetId="9" hidden="1">'2017 (resumo)'!$A$50:$E$55</definedName>
    <definedName name="_xlnm._FilterDatabase" localSheetId="7" hidden="1">'2T 2017'!$A$50:$E$55</definedName>
    <definedName name="_xlnm._FilterDatabase" localSheetId="8" hidden="1">'3T 2017'!$A$50:$E$55</definedName>
    <definedName name="_xlnm._FilterDatabase" localSheetId="10" hidden="1">ANALISE!$A$50:$E$55</definedName>
  </definedNames>
  <calcPr calcId="124519"/>
</workbook>
</file>

<file path=xl/calcChain.xml><?xml version="1.0" encoding="utf-8"?>
<calcChain xmlns="http://schemas.openxmlformats.org/spreadsheetml/2006/main">
  <c r="C41" i="35"/>
  <c r="C40"/>
  <c r="C39"/>
  <c r="C38"/>
  <c r="C37"/>
  <c r="C35"/>
  <c r="C34"/>
  <c r="C36"/>
  <c r="C32"/>
  <c r="B39" i="34"/>
  <c r="C39"/>
  <c r="B40"/>
  <c r="C40"/>
  <c r="B41"/>
  <c r="C41"/>
  <c r="B37"/>
  <c r="C37"/>
  <c r="B34"/>
  <c r="C34"/>
  <c r="B33"/>
  <c r="C33"/>
  <c r="C28" i="35" l="1"/>
  <c r="E24" s="1"/>
  <c r="C33"/>
  <c r="B15"/>
  <c r="D12" s="1"/>
  <c r="B28"/>
  <c r="D25" s="1"/>
  <c r="B32"/>
  <c r="B33"/>
  <c r="B34"/>
  <c r="B35"/>
  <c r="B36"/>
  <c r="B37"/>
  <c r="B38"/>
  <c r="B39"/>
  <c r="B40"/>
  <c r="B41"/>
  <c r="C15"/>
  <c r="C28" i="34"/>
  <c r="B28"/>
  <c r="C38"/>
  <c r="B38"/>
  <c r="C36"/>
  <c r="B36"/>
  <c r="C35"/>
  <c r="B35"/>
  <c r="C15"/>
  <c r="C42" s="1"/>
  <c r="B32"/>
  <c r="C28" i="33"/>
  <c r="E19" s="1"/>
  <c r="C25" i="26"/>
  <c r="C24"/>
  <c r="B23"/>
  <c r="C22"/>
  <c r="C21"/>
  <c r="C20"/>
  <c r="B20"/>
  <c r="B19"/>
  <c r="C14"/>
  <c r="C11"/>
  <c r="C36" i="33"/>
  <c r="C13" i="26"/>
  <c r="C33" i="33"/>
  <c r="C10" i="26"/>
  <c r="C35" i="33"/>
  <c r="B8" i="26"/>
  <c r="C32" i="33"/>
  <c r="B13" i="26"/>
  <c r="B41" i="33"/>
  <c r="C7" i="26"/>
  <c r="C12"/>
  <c r="C19"/>
  <c r="B21"/>
  <c r="B22"/>
  <c r="C23"/>
  <c r="B24"/>
  <c r="B25"/>
  <c r="B26"/>
  <c r="C26"/>
  <c r="B27"/>
  <c r="C18"/>
  <c r="B6"/>
  <c r="B9"/>
  <c r="B10"/>
  <c r="B12"/>
  <c r="C40" i="33"/>
  <c r="B33"/>
  <c r="B35"/>
  <c r="B36"/>
  <c r="C40" i="32"/>
  <c r="C34"/>
  <c r="B34"/>
  <c r="C38"/>
  <c r="C41"/>
  <c r="B41"/>
  <c r="B39"/>
  <c r="B38"/>
  <c r="C37"/>
  <c r="B37"/>
  <c r="C36"/>
  <c r="B36"/>
  <c r="B35"/>
  <c r="C33"/>
  <c r="B33"/>
  <c r="B32"/>
  <c r="B28"/>
  <c r="D27" s="1"/>
  <c r="E25" i="35" l="1"/>
  <c r="E26"/>
  <c r="E23"/>
  <c r="E22"/>
  <c r="E18"/>
  <c r="E27"/>
  <c r="E19"/>
  <c r="C42"/>
  <c r="E36" s="1"/>
  <c r="E21"/>
  <c r="E20"/>
  <c r="D13"/>
  <c r="D8"/>
  <c r="D9"/>
  <c r="D14"/>
  <c r="D5"/>
  <c r="D7"/>
  <c r="D10"/>
  <c r="D11"/>
  <c r="D6"/>
  <c r="E10"/>
  <c r="E14"/>
  <c r="E6"/>
  <c r="E7"/>
  <c r="E12"/>
  <c r="E8"/>
  <c r="D20"/>
  <c r="D27"/>
  <c r="D19"/>
  <c r="E13"/>
  <c r="E9"/>
  <c r="E5"/>
  <c r="D22"/>
  <c r="D21"/>
  <c r="D24"/>
  <c r="B42"/>
  <c r="D39" s="1"/>
  <c r="D23"/>
  <c r="E11"/>
  <c r="D26"/>
  <c r="D18"/>
  <c r="E33" i="34"/>
  <c r="E39"/>
  <c r="E40"/>
  <c r="E41"/>
  <c r="E37"/>
  <c r="E34"/>
  <c r="E36"/>
  <c r="E38"/>
  <c r="E20"/>
  <c r="E22"/>
  <c r="E24"/>
  <c r="E26"/>
  <c r="D20"/>
  <c r="D22"/>
  <c r="D24"/>
  <c r="D26"/>
  <c r="E35"/>
  <c r="E19"/>
  <c r="E21"/>
  <c r="E23"/>
  <c r="E25"/>
  <c r="E27"/>
  <c r="D19"/>
  <c r="D21"/>
  <c r="D23"/>
  <c r="D25"/>
  <c r="D27"/>
  <c r="E5"/>
  <c r="E6"/>
  <c r="E7"/>
  <c r="E8"/>
  <c r="E9"/>
  <c r="E10"/>
  <c r="E11"/>
  <c r="E12"/>
  <c r="E13"/>
  <c r="E14"/>
  <c r="E18"/>
  <c r="D18"/>
  <c r="C32"/>
  <c r="E32" s="1"/>
  <c r="B15"/>
  <c r="B42" s="1"/>
  <c r="C27" i="26"/>
  <c r="C28" s="1"/>
  <c r="E27" s="1"/>
  <c r="B39" i="33"/>
  <c r="B38"/>
  <c r="B37"/>
  <c r="B36" i="26"/>
  <c r="B28" i="33"/>
  <c r="D19" s="1"/>
  <c r="B34"/>
  <c r="E20"/>
  <c r="E24"/>
  <c r="E25"/>
  <c r="E21"/>
  <c r="E26"/>
  <c r="E22"/>
  <c r="E18"/>
  <c r="E27"/>
  <c r="E23"/>
  <c r="B18" i="26"/>
  <c r="B28" s="1"/>
  <c r="C9"/>
  <c r="C36" s="1"/>
  <c r="C6"/>
  <c r="C33" s="1"/>
  <c r="C37" i="33"/>
  <c r="C8" i="26"/>
  <c r="B40" i="33"/>
  <c r="C41"/>
  <c r="B14" i="26"/>
  <c r="B41" s="1"/>
  <c r="C34" i="33"/>
  <c r="B7" i="26"/>
  <c r="B34" s="1"/>
  <c r="C39" i="33"/>
  <c r="C38"/>
  <c r="B11" i="26"/>
  <c r="B38" s="1"/>
  <c r="C5"/>
  <c r="C32" s="1"/>
  <c r="C15" i="33"/>
  <c r="E5" s="1"/>
  <c r="C40" i="26"/>
  <c r="B40" i="32"/>
  <c r="B40" i="26"/>
  <c r="C39" i="32"/>
  <c r="B39" i="26"/>
  <c r="B37"/>
  <c r="C35" i="32"/>
  <c r="B15"/>
  <c r="D9" s="1"/>
  <c r="B35" i="26"/>
  <c r="C15" i="32"/>
  <c r="E6" s="1"/>
  <c r="C34" i="26"/>
  <c r="B33"/>
  <c r="D20" i="32"/>
  <c r="C28"/>
  <c r="E18" s="1"/>
  <c r="C32"/>
  <c r="D18"/>
  <c r="D26"/>
  <c r="B42"/>
  <c r="D33" s="1"/>
  <c r="D22"/>
  <c r="D24"/>
  <c r="C35" i="26"/>
  <c r="C37"/>
  <c r="C39"/>
  <c r="D10" i="32"/>
  <c r="D19"/>
  <c r="D21"/>
  <c r="D23"/>
  <c r="D25"/>
  <c r="C36" i="25"/>
  <c r="C28"/>
  <c r="C33"/>
  <c r="B40"/>
  <c r="B41"/>
  <c r="C38" i="26"/>
  <c r="C38" i="25"/>
  <c r="E42" i="32"/>
  <c r="D42"/>
  <c r="C42"/>
  <c r="E41"/>
  <c r="D41"/>
  <c r="E40"/>
  <c r="D40"/>
  <c r="E39"/>
  <c r="D39"/>
  <c r="E38"/>
  <c r="D38"/>
  <c r="E37"/>
  <c r="D37"/>
  <c r="E36"/>
  <c r="D36"/>
  <c r="E35"/>
  <c r="D35"/>
  <c r="E34"/>
  <c r="D34"/>
  <c r="E33"/>
  <c r="E32"/>
  <c r="D32"/>
  <c r="E28"/>
  <c r="D28"/>
  <c r="E27"/>
  <c r="E26"/>
  <c r="E25"/>
  <c r="E24"/>
  <c r="E23"/>
  <c r="E22"/>
  <c r="E21"/>
  <c r="E20"/>
  <c r="E19"/>
  <c r="E15"/>
  <c r="D15"/>
  <c r="E14"/>
  <c r="D14"/>
  <c r="E13"/>
  <c r="D13"/>
  <c r="E12"/>
  <c r="D12"/>
  <c r="E11"/>
  <c r="D11"/>
  <c r="E10"/>
  <c r="E9"/>
  <c r="E8"/>
  <c r="D8"/>
  <c r="E7"/>
  <c r="D7"/>
  <c r="D6"/>
  <c r="E5"/>
  <c r="D5"/>
  <c r="E42" i="25"/>
  <c r="D42"/>
  <c r="C42"/>
  <c r="B42"/>
  <c r="E41"/>
  <c r="D41"/>
  <c r="C41"/>
  <c r="E40"/>
  <c r="D40"/>
  <c r="C40"/>
  <c r="E39"/>
  <c r="D39"/>
  <c r="C39"/>
  <c r="B39"/>
  <c r="E38"/>
  <c r="D38"/>
  <c r="B38"/>
  <c r="E37"/>
  <c r="D37"/>
  <c r="C37"/>
  <c r="B37"/>
  <c r="E36"/>
  <c r="D36"/>
  <c r="B36"/>
  <c r="E35"/>
  <c r="D35"/>
  <c r="C35"/>
  <c r="B35"/>
  <c r="E34"/>
  <c r="D34"/>
  <c r="C34"/>
  <c r="B34"/>
  <c r="E33"/>
  <c r="D33"/>
  <c r="B33"/>
  <c r="E32"/>
  <c r="D32"/>
  <c r="C32"/>
  <c r="B32"/>
  <c r="E28"/>
  <c r="D28"/>
  <c r="B28"/>
  <c r="E27"/>
  <c r="D27"/>
  <c r="E26"/>
  <c r="D26"/>
  <c r="E25"/>
  <c r="D25"/>
  <c r="E24"/>
  <c r="D24"/>
  <c r="E23"/>
  <c r="D23"/>
  <c r="E22"/>
  <c r="D22"/>
  <c r="E21"/>
  <c r="D21"/>
  <c r="E20"/>
  <c r="D20"/>
  <c r="E19"/>
  <c r="D19"/>
  <c r="E18"/>
  <c r="D18"/>
  <c r="E15"/>
  <c r="D15"/>
  <c r="C15"/>
  <c r="B15"/>
  <c r="E14"/>
  <c r="D14"/>
  <c r="E13"/>
  <c r="D13"/>
  <c r="E12"/>
  <c r="D12"/>
  <c r="E11"/>
  <c r="D11"/>
  <c r="E10"/>
  <c r="D10"/>
  <c r="E9"/>
  <c r="D9"/>
  <c r="E8"/>
  <c r="D8"/>
  <c r="E7"/>
  <c r="D7"/>
  <c r="E6"/>
  <c r="D6"/>
  <c r="E5"/>
  <c r="D5"/>
  <c r="E29" i="7"/>
  <c r="D29"/>
  <c r="C29"/>
  <c r="B29"/>
  <c r="E28"/>
  <c r="D28"/>
  <c r="E27"/>
  <c r="D27"/>
  <c r="E26"/>
  <c r="D26"/>
  <c r="E25"/>
  <c r="D25"/>
  <c r="E24"/>
  <c r="D24"/>
  <c r="E23"/>
  <c r="D23"/>
  <c r="E20"/>
  <c r="D20"/>
  <c r="C20"/>
  <c r="B20"/>
  <c r="E19"/>
  <c r="D19"/>
  <c r="E18"/>
  <c r="D18"/>
  <c r="E17"/>
  <c r="D17"/>
  <c r="E16"/>
  <c r="E15"/>
  <c r="D15"/>
  <c r="E14"/>
  <c r="D14"/>
  <c r="E11"/>
  <c r="D11"/>
  <c r="C11"/>
  <c r="B11"/>
  <c r="E10"/>
  <c r="D10"/>
  <c r="E9"/>
  <c r="D9"/>
  <c r="E8"/>
  <c r="D8"/>
  <c r="E7"/>
  <c r="D7"/>
  <c r="E6"/>
  <c r="D6"/>
  <c r="E5"/>
  <c r="D5"/>
  <c r="E29" i="5"/>
  <c r="D29"/>
  <c r="C29"/>
  <c r="B29"/>
  <c r="E28"/>
  <c r="D28"/>
  <c r="C28"/>
  <c r="B28"/>
  <c r="E27"/>
  <c r="D27"/>
  <c r="C27"/>
  <c r="B27"/>
  <c r="E26"/>
  <c r="D26"/>
  <c r="C26"/>
  <c r="B26"/>
  <c r="E25"/>
  <c r="D25"/>
  <c r="C25"/>
  <c r="B25"/>
  <c r="E24"/>
  <c r="D24"/>
  <c r="C24"/>
  <c r="B24"/>
  <c r="E23"/>
  <c r="D23"/>
  <c r="C23"/>
  <c r="B23"/>
  <c r="E20"/>
  <c r="D20"/>
  <c r="C20"/>
  <c r="B20"/>
  <c r="E19"/>
  <c r="D19"/>
  <c r="E18"/>
  <c r="D18"/>
  <c r="E17"/>
  <c r="D17"/>
  <c r="E16"/>
  <c r="D16"/>
  <c r="E15"/>
  <c r="D15"/>
  <c r="E14"/>
  <c r="D14"/>
  <c r="E11"/>
  <c r="D11"/>
  <c r="C11"/>
  <c r="B11"/>
  <c r="E10"/>
  <c r="D10"/>
  <c r="E9"/>
  <c r="D9"/>
  <c r="E8"/>
  <c r="D8"/>
  <c r="E7"/>
  <c r="D7"/>
  <c r="E6"/>
  <c r="D6"/>
  <c r="E5"/>
  <c r="D5"/>
  <c r="E29" i="2"/>
  <c r="D29"/>
  <c r="E28"/>
  <c r="D28"/>
  <c r="E27"/>
  <c r="D27"/>
  <c r="E26"/>
  <c r="D26"/>
  <c r="E25"/>
  <c r="D25"/>
  <c r="E24"/>
  <c r="D24"/>
  <c r="E23"/>
  <c r="D23"/>
  <c r="E20"/>
  <c r="D20"/>
  <c r="E19"/>
  <c r="D19"/>
  <c r="E18"/>
  <c r="D18"/>
  <c r="E17"/>
  <c r="D17"/>
  <c r="E16"/>
  <c r="D16"/>
  <c r="E15"/>
  <c r="D15"/>
  <c r="E14"/>
  <c r="D14"/>
  <c r="E10"/>
  <c r="D10"/>
  <c r="E9"/>
  <c r="D9"/>
  <c r="E8"/>
  <c r="D8"/>
  <c r="E7"/>
  <c r="D7"/>
  <c r="E6"/>
  <c r="D6"/>
  <c r="E5"/>
  <c r="D5"/>
  <c r="E4"/>
  <c r="D4"/>
  <c r="E37" i="35" l="1"/>
  <c r="E40"/>
  <c r="E38"/>
  <c r="E28"/>
  <c r="E39"/>
  <c r="E32"/>
  <c r="E41"/>
  <c r="E34"/>
  <c r="E35"/>
  <c r="E33"/>
  <c r="D28"/>
  <c r="D40"/>
  <c r="D15"/>
  <c r="E15"/>
  <c r="C41" i="26"/>
  <c r="D34" i="35"/>
  <c r="D41"/>
  <c r="D37"/>
  <c r="D36"/>
  <c r="D35"/>
  <c r="D32"/>
  <c r="D38"/>
  <c r="D33"/>
  <c r="D39" i="34"/>
  <c r="D40"/>
  <c r="D41"/>
  <c r="D37"/>
  <c r="D34"/>
  <c r="D38"/>
  <c r="D33"/>
  <c r="D28"/>
  <c r="D7"/>
  <c r="D11"/>
  <c r="D13"/>
  <c r="D9"/>
  <c r="E28"/>
  <c r="D35"/>
  <c r="D32"/>
  <c r="D14"/>
  <c r="D10"/>
  <c r="D5"/>
  <c r="E15"/>
  <c r="D36"/>
  <c r="E42"/>
  <c r="D12"/>
  <c r="D8"/>
  <c r="D6"/>
  <c r="E20" i="26"/>
  <c r="E24"/>
  <c r="D18" i="33"/>
  <c r="E19" i="26"/>
  <c r="E23"/>
  <c r="E18"/>
  <c r="E22"/>
  <c r="E21"/>
  <c r="E25"/>
  <c r="D25" i="33"/>
  <c r="D27"/>
  <c r="D21"/>
  <c r="D20"/>
  <c r="D22"/>
  <c r="D23"/>
  <c r="D24"/>
  <c r="D26"/>
  <c r="E28"/>
  <c r="E26" i="26"/>
  <c r="D22"/>
  <c r="D20"/>
  <c r="D26"/>
  <c r="D24"/>
  <c r="D18"/>
  <c r="C15"/>
  <c r="E9" s="1"/>
  <c r="E11" i="33"/>
  <c r="E14"/>
  <c r="E10"/>
  <c r="E6"/>
  <c r="E7"/>
  <c r="E12"/>
  <c r="E8"/>
  <c r="E13"/>
  <c r="C42"/>
  <c r="E9"/>
  <c r="D19" i="26"/>
  <c r="D21"/>
  <c r="D23"/>
  <c r="D25"/>
  <c r="D27"/>
  <c r="B32" i="33"/>
  <c r="E42" i="35" l="1"/>
  <c r="D42"/>
  <c r="D42" i="34"/>
  <c r="D15"/>
  <c r="E28" i="26"/>
  <c r="D28" i="33"/>
  <c r="D28" i="26"/>
  <c r="E8"/>
  <c r="E13"/>
  <c r="E10"/>
  <c r="E11"/>
  <c r="E5"/>
  <c r="E7"/>
  <c r="E12"/>
  <c r="E6"/>
  <c r="C42"/>
  <c r="E41" s="1"/>
  <c r="E14"/>
  <c r="E15" i="33"/>
  <c r="E32"/>
  <c r="E40"/>
  <c r="E39"/>
  <c r="E38"/>
  <c r="E41"/>
  <c r="E33"/>
  <c r="E34"/>
  <c r="E35"/>
  <c r="E36"/>
  <c r="E37"/>
  <c r="B5" i="26"/>
  <c r="B15" i="33"/>
  <c r="E33" i="26" l="1"/>
  <c r="E34"/>
  <c r="E35"/>
  <c r="E15"/>
  <c r="E37"/>
  <c r="E38"/>
  <c r="E40"/>
  <c r="E36"/>
  <c r="E39"/>
  <c r="E32"/>
  <c r="E42" i="33"/>
  <c r="B15" i="26"/>
  <c r="D5" s="1"/>
  <c r="B32"/>
  <c r="D6" i="33"/>
  <c r="D7"/>
  <c r="D13"/>
  <c r="D8"/>
  <c r="D9"/>
  <c r="D14"/>
  <c r="D12"/>
  <c r="B42"/>
  <c r="D11"/>
  <c r="D10"/>
  <c r="D5"/>
  <c r="E42" i="26" l="1"/>
  <c r="D41" i="33"/>
  <c r="D40"/>
  <c r="D39"/>
  <c r="D38"/>
  <c r="D37"/>
  <c r="D36"/>
  <c r="D35"/>
  <c r="D34"/>
  <c r="D33"/>
  <c r="D32"/>
  <c r="D14" i="26"/>
  <c r="D12"/>
  <c r="D9"/>
  <c r="D11"/>
  <c r="D8"/>
  <c r="D13"/>
  <c r="D6"/>
  <c r="D7"/>
  <c r="D10"/>
  <c r="B42"/>
  <c r="D32" s="1"/>
  <c r="D15" i="33"/>
  <c r="D42" l="1"/>
  <c r="D15" i="26"/>
  <c r="D36"/>
  <c r="D39"/>
  <c r="D34"/>
  <c r="D37"/>
  <c r="D35"/>
  <c r="D40"/>
  <c r="D33"/>
  <c r="D38"/>
  <c r="D41"/>
  <c r="D42" l="1"/>
</calcChain>
</file>

<file path=xl/sharedStrings.xml><?xml version="1.0" encoding="utf-8"?>
<sst xmlns="http://schemas.openxmlformats.org/spreadsheetml/2006/main" count="556" uniqueCount="48">
  <si>
    <t>Exportação</t>
  </si>
  <si>
    <t>União Europeia</t>
  </si>
  <si>
    <t>América do Sul</t>
  </si>
  <si>
    <t>Ásia</t>
  </si>
  <si>
    <t>Nafta</t>
  </si>
  <si>
    <t>Mercosul</t>
  </si>
  <si>
    <t>Comex</t>
  </si>
  <si>
    <t>Outros</t>
  </si>
  <si>
    <t>Total</t>
  </si>
  <si>
    <t>Importação</t>
  </si>
  <si>
    <t>TON</t>
  </si>
  <si>
    <t>US$</t>
  </si>
  <si>
    <t>Part. Ton. %</t>
  </si>
  <si>
    <t>Part. US$. %</t>
  </si>
  <si>
    <t>Comércio Exterior Baiano por Blocos Econômicos - 2011</t>
  </si>
  <si>
    <t>Fonte: Mdic/Secex</t>
  </si>
  <si>
    <t xml:space="preserve">Comércio Exterior Baiano por Blocos Econômicos </t>
  </si>
  <si>
    <t xml:space="preserve"> TON</t>
  </si>
  <si>
    <t>Part.Ton. %</t>
  </si>
  <si>
    <t xml:space="preserve">Comex </t>
  </si>
  <si>
    <t>Ano 2013</t>
  </si>
  <si>
    <t>Fonte: Mdic</t>
  </si>
  <si>
    <t>Notas:</t>
  </si>
  <si>
    <t>Ásia e Oceania</t>
  </si>
  <si>
    <t>África</t>
  </si>
  <si>
    <t>América Central e Caribe</t>
  </si>
  <si>
    <t>Europa</t>
  </si>
  <si>
    <t>Oriente Médio</t>
  </si>
  <si>
    <t>Comex(2)</t>
  </si>
  <si>
    <t>(2) Comex representa a soma de importações e exportações.</t>
  </si>
  <si>
    <t>(1) Abrange Associação Europeia de Livre Comércio, Europa Oriental e Demais Países da Europa Ocidental</t>
  </si>
  <si>
    <t>Europa (1)</t>
  </si>
  <si>
    <t>2014(1)</t>
  </si>
  <si>
    <t>(2) Abrange Associação Europeia de Livre Comércio, Europa Oriental e Demais Países da Europa Ocidental</t>
  </si>
  <si>
    <t>(3) Comex representa a soma de importações e exportações.</t>
  </si>
  <si>
    <t>(1) Acumulado até Dezembro</t>
  </si>
  <si>
    <t>Europa(2)</t>
  </si>
  <si>
    <t>Comex(3)</t>
  </si>
  <si>
    <t>2015(1)</t>
  </si>
  <si>
    <t>2016 (1)</t>
  </si>
  <si>
    <t>(1) Acumulado até Dezembro.</t>
  </si>
  <si>
    <t>1º Trimestre de 2017</t>
  </si>
  <si>
    <t>2017 (1)</t>
  </si>
  <si>
    <t>(1) Acumulado até Junho.</t>
  </si>
  <si>
    <t>2º Trimestre de 2017</t>
  </si>
  <si>
    <t>Caribe</t>
  </si>
  <si>
    <t>3º Trimestre de 2017</t>
  </si>
  <si>
    <t>(1) Acumulado até Agosto.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</si>
</sst>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_-;\-* #,##0_-;_-* &quot;-&quot;??_-;_-@_-"/>
    <numFmt numFmtId="165" formatCode="_-[$$-409]* #,##0_ ;_-[$$-409]* \-#,##0\ ;_-[$$-409]* &quot;-&quot;??_ ;_-@_ "/>
  </numFmts>
  <fonts count="6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9" fontId="2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NumberFormat="0" applyFont="0" applyFill="0" applyBorder="0" applyAlignment="0" applyProtection="0"/>
  </cellStyleXfs>
  <cellXfs count="44">
    <xf numFmtId="0" fontId="0" fillId="0" borderId="0" xfId="0"/>
    <xf numFmtId="164" fontId="0" fillId="0" borderId="0" xfId="0" applyNumberFormat="1"/>
    <xf numFmtId="0" fontId="0" fillId="0" borderId="1" xfId="0" applyBorder="1"/>
    <xf numFmtId="164" fontId="0" fillId="0" borderId="1" xfId="1" applyNumberFormat="1" applyFont="1" applyBorder="1"/>
    <xf numFmtId="9" fontId="0" fillId="0" borderId="1" xfId="2" applyFont="1" applyBorder="1"/>
    <xf numFmtId="9" fontId="3" fillId="0" borderId="1" xfId="2" applyFont="1" applyBorder="1"/>
    <xf numFmtId="9" fontId="0" fillId="0" borderId="0" xfId="0" applyNumberFormat="1"/>
    <xf numFmtId="0" fontId="3" fillId="0" borderId="1" xfId="0" applyFont="1" applyBorder="1"/>
    <xf numFmtId="0" fontId="3" fillId="0" borderId="1" xfId="0" applyFont="1" applyFill="1" applyBorder="1"/>
    <xf numFmtId="0" fontId="0" fillId="0" borderId="0" xfId="0" applyBorder="1"/>
    <xf numFmtId="164" fontId="0" fillId="0" borderId="0" xfId="1" applyNumberFormat="1" applyFont="1" applyBorder="1"/>
    <xf numFmtId="9" fontId="0" fillId="0" borderId="0" xfId="2" applyFont="1" applyBorder="1"/>
    <xf numFmtId="0" fontId="2" fillId="0" borderId="0" xfId="0" applyFont="1" applyFill="1" applyBorder="1"/>
    <xf numFmtId="0" fontId="2" fillId="0" borderId="0" xfId="3"/>
    <xf numFmtId="9" fontId="0" fillId="0" borderId="1" xfId="4" applyFont="1" applyBorder="1"/>
    <xf numFmtId="0" fontId="3" fillId="0" borderId="1" xfId="3" applyFont="1" applyBorder="1"/>
    <xf numFmtId="164" fontId="3" fillId="0" borderId="1" xfId="1" applyNumberFormat="1" applyFont="1" applyBorder="1"/>
    <xf numFmtId="9" fontId="3" fillId="0" borderId="1" xfId="4" applyFont="1" applyBorder="1"/>
    <xf numFmtId="3" fontId="2" fillId="0" borderId="0" xfId="3" applyNumberFormat="1"/>
    <xf numFmtId="9" fontId="0" fillId="0" borderId="6" xfId="2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7" xfId="0" applyFont="1" applyBorder="1"/>
    <xf numFmtId="164" fontId="3" fillId="0" borderId="8" xfId="1" applyNumberFormat="1" applyFont="1" applyBorder="1"/>
    <xf numFmtId="9" fontId="3" fillId="0" borderId="8" xfId="2" applyFont="1" applyBorder="1"/>
    <xf numFmtId="9" fontId="3" fillId="0" borderId="9" xfId="2" applyFont="1" applyBorder="1"/>
    <xf numFmtId="0" fontId="5" fillId="0" borderId="0" xfId="0" applyFont="1" applyFill="1" applyBorder="1"/>
    <xf numFmtId="9" fontId="0" fillId="0" borderId="0" xfId="2" applyFont="1"/>
    <xf numFmtId="0" fontId="3" fillId="0" borderId="0" xfId="0" applyFont="1" applyBorder="1"/>
    <xf numFmtId="165" fontId="0" fillId="0" borderId="1" xfId="1" applyNumberFormat="1" applyFont="1" applyBorder="1"/>
    <xf numFmtId="165" fontId="3" fillId="0" borderId="8" xfId="1" applyNumberFormat="1" applyFont="1" applyBorder="1"/>
    <xf numFmtId="0" fontId="2" fillId="0" borderId="5" xfId="0" applyFont="1" applyBorder="1"/>
    <xf numFmtId="165" fontId="3" fillId="0" borderId="0" xfId="1" applyNumberFormat="1" applyFont="1" applyBorder="1"/>
    <xf numFmtId="9" fontId="3" fillId="0" borderId="0" xfId="2" applyFont="1" applyBorder="1"/>
    <xf numFmtId="164" fontId="0" fillId="0" borderId="8" xfId="1" applyNumberFormat="1" applyFont="1" applyBorder="1"/>
    <xf numFmtId="165" fontId="0" fillId="0" borderId="8" xfId="1" applyNumberFormat="1" applyFont="1" applyBorder="1"/>
    <xf numFmtId="165" fontId="2" fillId="0" borderId="1" xfId="1" applyNumberFormat="1" applyFont="1" applyBorder="1"/>
    <xf numFmtId="165" fontId="0" fillId="0" borderId="0" xfId="0" applyNumberFormat="1"/>
    <xf numFmtId="0" fontId="0" fillId="0" borderId="0" xfId="0" applyFill="1"/>
    <xf numFmtId="0" fontId="3" fillId="2" borderId="0" xfId="0" applyFont="1" applyFill="1" applyAlignment="1">
      <alignment horizontal="center"/>
    </xf>
    <xf numFmtId="0" fontId="3" fillId="3" borderId="0" xfId="5" applyFont="1" applyFill="1" applyAlignment="1">
      <alignment horizontal="center"/>
    </xf>
    <xf numFmtId="0" fontId="3" fillId="4" borderId="0" xfId="0" applyFont="1" applyFill="1" applyAlignment="1">
      <alignment horizontal="center"/>
    </xf>
  </cellXfs>
  <cellStyles count="11">
    <cellStyle name="Normal" xfId="0" builtinId="0"/>
    <cellStyle name="Normal 2" xfId="3"/>
    <cellStyle name="Normal 2 2" xfId="5"/>
    <cellStyle name="Normal 3" xfId="6"/>
    <cellStyle name="Porcentagem" xfId="2" builtinId="5"/>
    <cellStyle name="Porcentagem 2" xfId="4"/>
    <cellStyle name="Porcentagem 2 2" xfId="7"/>
    <cellStyle name="Porcentagem 3" xfId="8"/>
    <cellStyle name="Separador de milhares" xfId="1" builtinId="3"/>
    <cellStyle name="Separador de milhares 2" xfId="9"/>
    <cellStyle name="Separador de milhares 2 2" xfId="10"/>
  </cellStyles>
  <dxfs count="0"/>
  <tableStyles count="0" defaultTableStyle="TableStyleMedium9" defaultPivotStyle="PivotStyleLight16"/>
  <colors>
    <mruColors>
      <color rgb="FF33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26"/>
  <c:chart>
    <c:title>
      <c:tx>
        <c:rich>
          <a:bodyPr/>
          <a:lstStyle/>
          <a:p>
            <a:pPr>
              <a:defRPr/>
            </a:pPr>
            <a:r>
              <a:rPr lang="en-US"/>
              <a:t>US$</a:t>
            </a:r>
          </a:p>
        </c:rich>
      </c:tx>
    </c:title>
    <c:plotArea>
      <c:layout/>
      <c:pieChart>
        <c:varyColors val="1"/>
        <c:ser>
          <c:idx val="0"/>
          <c:order val="0"/>
          <c:dLbls>
            <c:showCatName val="1"/>
            <c:showPercent val="1"/>
          </c:dLbls>
          <c:cat>
            <c:strRef>
              <c:f>'2011'!$A$23:$A$28</c:f>
              <c:strCache>
                <c:ptCount val="6"/>
                <c:pt idx="0">
                  <c:v>União Europeia</c:v>
                </c:pt>
                <c:pt idx="1">
                  <c:v>Nafta</c:v>
                </c:pt>
                <c:pt idx="2">
                  <c:v>Mercosul</c:v>
                </c:pt>
                <c:pt idx="3">
                  <c:v>Ásia</c:v>
                </c:pt>
                <c:pt idx="4">
                  <c:v>América do Sul</c:v>
                </c:pt>
                <c:pt idx="5">
                  <c:v>Outros</c:v>
                </c:pt>
              </c:strCache>
            </c:strRef>
          </c:cat>
          <c:val>
            <c:numRef>
              <c:f>'2011'!$E$23:$E$28</c:f>
              <c:numCache>
                <c:formatCode>0%</c:formatCode>
                <c:ptCount val="6"/>
                <c:pt idx="0">
                  <c:v>0.2136220841227145</c:v>
                </c:pt>
                <c:pt idx="1">
                  <c:v>0.1613160683764627</c:v>
                </c:pt>
                <c:pt idx="2">
                  <c:v>0.15268091728587654</c:v>
                </c:pt>
                <c:pt idx="3">
                  <c:v>0.2142745269872503</c:v>
                </c:pt>
                <c:pt idx="4">
                  <c:v>0.10219331228569647</c:v>
                </c:pt>
                <c:pt idx="5">
                  <c:v>0.15591309094199948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  <c:dispBlanksAs val="zero"/>
  </c:chart>
  <c:printSettings>
    <c:headerFooter/>
    <c:pageMargins b="0.78740157499999996" l="0.511811024" r="0.511811024" t="0.78740157499999996" header="0.31496062000000191" footer="0.3149606200000019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26"/>
  <c:chart>
    <c:title>
      <c:tx>
        <c:rich>
          <a:bodyPr/>
          <a:lstStyle/>
          <a:p>
            <a:pPr>
              <a:defRPr/>
            </a:pPr>
            <a:r>
              <a:rPr lang="pt-BR"/>
              <a:t>US$</a:t>
            </a:r>
          </a:p>
        </c:rich>
      </c:tx>
    </c:title>
    <c:plotArea>
      <c:layout/>
      <c:pieChart>
        <c:varyColors val="1"/>
        <c:ser>
          <c:idx val="0"/>
          <c:order val="0"/>
          <c:dLbls>
            <c:showPercent val="1"/>
          </c:dLbls>
          <c:cat>
            <c:strRef>
              <c:f>'2015'!$A$32:$A$41</c:f>
              <c:strCache>
                <c:ptCount val="10"/>
                <c:pt idx="0">
                  <c:v>União Europeia</c:v>
                </c:pt>
                <c:pt idx="1">
                  <c:v>América do Sul</c:v>
                </c:pt>
                <c:pt idx="2">
                  <c:v>Ásia e Oceania</c:v>
                </c:pt>
                <c:pt idx="3">
                  <c:v>Nafta</c:v>
                </c:pt>
                <c:pt idx="4">
                  <c:v>Mercosul</c:v>
                </c:pt>
                <c:pt idx="5">
                  <c:v>África</c:v>
                </c:pt>
                <c:pt idx="6">
                  <c:v>América Central e Caribe</c:v>
                </c:pt>
                <c:pt idx="7">
                  <c:v>Oriente Médio</c:v>
                </c:pt>
                <c:pt idx="8">
                  <c:v>Europa(2)</c:v>
                </c:pt>
                <c:pt idx="9">
                  <c:v>Outros</c:v>
                </c:pt>
              </c:strCache>
            </c:strRef>
          </c:cat>
          <c:val>
            <c:numRef>
              <c:f>'2015'!$B$32:$B$41</c:f>
              <c:numCache>
                <c:formatCode>_-[$$-409]* #,##0_ ;_-[$$-409]* \-#,##0\ ;_-[$$-409]* "-"??_ ;_-@_ </c:formatCode>
                <c:ptCount val="10"/>
                <c:pt idx="0">
                  <c:v>2324115517</c:v>
                </c:pt>
                <c:pt idx="1">
                  <c:v>1302651856</c:v>
                </c:pt>
                <c:pt idx="2">
                  <c:v>3073068488</c:v>
                </c:pt>
                <c:pt idx="3">
                  <c:v>1811223074</c:v>
                </c:pt>
                <c:pt idx="4">
                  <c:v>1418592031</c:v>
                </c:pt>
                <c:pt idx="5">
                  <c:v>1172461912</c:v>
                </c:pt>
                <c:pt idx="6">
                  <c:v>558357371</c:v>
                </c:pt>
                <c:pt idx="7">
                  <c:v>293467599</c:v>
                </c:pt>
                <c:pt idx="8">
                  <c:v>371451885</c:v>
                </c:pt>
                <c:pt idx="9">
                  <c:v>60003510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</c:legend>
    <c:plotVisOnly val="1"/>
    <c:dispBlanksAs val="zero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26"/>
  <c:chart>
    <c:title>
      <c:tx>
        <c:rich>
          <a:bodyPr/>
          <a:lstStyle/>
          <a:p>
            <a:pPr>
              <a:defRPr/>
            </a:pPr>
            <a:r>
              <a:rPr lang="pt-BR"/>
              <a:t>Toneladas</a:t>
            </a:r>
          </a:p>
        </c:rich>
      </c:tx>
    </c:title>
    <c:plotArea>
      <c:layout/>
      <c:pieChart>
        <c:varyColors val="1"/>
        <c:ser>
          <c:idx val="0"/>
          <c:order val="0"/>
          <c:dLbls>
            <c:showPercent val="1"/>
          </c:dLbls>
          <c:cat>
            <c:strRef>
              <c:f>'2016'!$A$32:$A$41</c:f>
              <c:strCache>
                <c:ptCount val="10"/>
                <c:pt idx="0">
                  <c:v>União Europeia</c:v>
                </c:pt>
                <c:pt idx="1">
                  <c:v>América do Sul</c:v>
                </c:pt>
                <c:pt idx="2">
                  <c:v>Ásia e Oceania</c:v>
                </c:pt>
                <c:pt idx="3">
                  <c:v>Nafta</c:v>
                </c:pt>
                <c:pt idx="4">
                  <c:v>Mercosul</c:v>
                </c:pt>
                <c:pt idx="5">
                  <c:v>África</c:v>
                </c:pt>
                <c:pt idx="6">
                  <c:v>América Central e Caribe</c:v>
                </c:pt>
                <c:pt idx="7">
                  <c:v>Oriente Médio</c:v>
                </c:pt>
                <c:pt idx="8">
                  <c:v>Europa(2)</c:v>
                </c:pt>
                <c:pt idx="9">
                  <c:v>Outros</c:v>
                </c:pt>
              </c:strCache>
            </c:strRef>
          </c:cat>
          <c:val>
            <c:numRef>
              <c:f>'2016'!$C$32:$C$41</c:f>
              <c:numCache>
                <c:formatCode>_-* #,##0_-;\-* #,##0_-;_-* "-"??_-;_-@_-</c:formatCode>
                <c:ptCount val="10"/>
                <c:pt idx="0">
                  <c:v>4083515.6030000001</c:v>
                </c:pt>
                <c:pt idx="1">
                  <c:v>1156534.7609999997</c:v>
                </c:pt>
                <c:pt idx="2">
                  <c:v>4242824.6539999982</c:v>
                </c:pt>
                <c:pt idx="3">
                  <c:v>2579596.817999999</c:v>
                </c:pt>
                <c:pt idx="4">
                  <c:v>910442.40599999926</c:v>
                </c:pt>
                <c:pt idx="5">
                  <c:v>2823795.4880000004</c:v>
                </c:pt>
                <c:pt idx="6">
                  <c:v>810572.20200000005</c:v>
                </c:pt>
                <c:pt idx="7">
                  <c:v>696760.0569999998</c:v>
                </c:pt>
                <c:pt idx="8">
                  <c:v>296218.28100000008</c:v>
                </c:pt>
                <c:pt idx="9">
                  <c:v>221867.19500000001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zero"/>
  </c:chart>
  <c:printSettings>
    <c:headerFooter/>
    <c:pageMargins b="0.78740157499999996" l="0.511811024" r="0.511811024" t="0.78740157499999996" header="0.31496062000000125" footer="0.3149606200000012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26"/>
  <c:chart>
    <c:title>
      <c:tx>
        <c:rich>
          <a:bodyPr/>
          <a:lstStyle/>
          <a:p>
            <a:pPr>
              <a:defRPr/>
            </a:pPr>
            <a:r>
              <a:rPr lang="pt-BR"/>
              <a:t>US$</a:t>
            </a:r>
          </a:p>
        </c:rich>
      </c:tx>
    </c:title>
    <c:plotArea>
      <c:layout/>
      <c:pieChart>
        <c:varyColors val="1"/>
        <c:ser>
          <c:idx val="0"/>
          <c:order val="0"/>
          <c:dLbls>
            <c:showPercent val="1"/>
          </c:dLbls>
          <c:cat>
            <c:strRef>
              <c:f>'2016'!$A$32:$A$41</c:f>
              <c:strCache>
                <c:ptCount val="10"/>
                <c:pt idx="0">
                  <c:v>União Europeia</c:v>
                </c:pt>
                <c:pt idx="1">
                  <c:v>América do Sul</c:v>
                </c:pt>
                <c:pt idx="2">
                  <c:v>Ásia e Oceania</c:v>
                </c:pt>
                <c:pt idx="3">
                  <c:v>Nafta</c:v>
                </c:pt>
                <c:pt idx="4">
                  <c:v>Mercosul</c:v>
                </c:pt>
                <c:pt idx="5">
                  <c:v>África</c:v>
                </c:pt>
                <c:pt idx="6">
                  <c:v>América Central e Caribe</c:v>
                </c:pt>
                <c:pt idx="7">
                  <c:v>Oriente Médio</c:v>
                </c:pt>
                <c:pt idx="8">
                  <c:v>Europa(2)</c:v>
                </c:pt>
                <c:pt idx="9">
                  <c:v>Outros</c:v>
                </c:pt>
              </c:strCache>
            </c:strRef>
          </c:cat>
          <c:val>
            <c:numRef>
              <c:f>'2016'!$B$32:$B$41</c:f>
              <c:numCache>
                <c:formatCode>_-[$$-409]* #,##0_ ;_-[$$-409]* \-#,##0\ ;_-[$$-409]* "-"??_ ;_-@_ </c:formatCode>
                <c:ptCount val="10"/>
                <c:pt idx="0">
                  <c:v>2383987845</c:v>
                </c:pt>
                <c:pt idx="1">
                  <c:v>1175317563</c:v>
                </c:pt>
                <c:pt idx="2">
                  <c:v>3377459275</c:v>
                </c:pt>
                <c:pt idx="3">
                  <c:v>2169516763</c:v>
                </c:pt>
                <c:pt idx="4">
                  <c:v>1554751211</c:v>
                </c:pt>
                <c:pt idx="5">
                  <c:v>1251774011</c:v>
                </c:pt>
                <c:pt idx="6">
                  <c:v>234397625</c:v>
                </c:pt>
                <c:pt idx="7">
                  <c:v>337811724</c:v>
                </c:pt>
                <c:pt idx="8">
                  <c:v>195893201</c:v>
                </c:pt>
                <c:pt idx="9">
                  <c:v>72299382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</c:legend>
    <c:plotVisOnly val="1"/>
    <c:dispBlanksAs val="zero"/>
  </c:chart>
  <c:printSettings>
    <c:headerFooter/>
    <c:pageMargins b="0.78740157499999996" l="0.511811024" r="0.511811024" t="0.78740157499999996" header="0.31496062000000125" footer="0.3149606200000012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26"/>
  <c:chart>
    <c:title>
      <c:tx>
        <c:rich>
          <a:bodyPr/>
          <a:lstStyle/>
          <a:p>
            <a:pPr>
              <a:defRPr/>
            </a:pPr>
            <a:r>
              <a:rPr lang="pt-BR"/>
              <a:t>Toneladas</a:t>
            </a:r>
          </a:p>
        </c:rich>
      </c:tx>
      <c:layout/>
    </c:title>
    <c:view3D>
      <c:rotX val="75"/>
      <c:perspective val="30"/>
    </c:view3D>
    <c:plotArea>
      <c:layout/>
      <c:pie3DChart>
        <c:varyColors val="1"/>
        <c:ser>
          <c:idx val="0"/>
          <c:order val="0"/>
          <c:dLbls>
            <c:showPercent val="1"/>
          </c:dLbls>
          <c:cat>
            <c:strRef>
              <c:f>'1T 2017'!$A$32:$A$41</c:f>
              <c:strCache>
                <c:ptCount val="10"/>
                <c:pt idx="0">
                  <c:v>União Europeia</c:v>
                </c:pt>
                <c:pt idx="1">
                  <c:v>América do Sul</c:v>
                </c:pt>
                <c:pt idx="2">
                  <c:v>Ásia e Oceania</c:v>
                </c:pt>
                <c:pt idx="3">
                  <c:v>Nafta</c:v>
                </c:pt>
                <c:pt idx="4">
                  <c:v>Mercosul</c:v>
                </c:pt>
                <c:pt idx="5">
                  <c:v>África</c:v>
                </c:pt>
                <c:pt idx="6">
                  <c:v>América Central e Caribe</c:v>
                </c:pt>
                <c:pt idx="7">
                  <c:v>Oriente Médio</c:v>
                </c:pt>
                <c:pt idx="8">
                  <c:v>Europa (1)</c:v>
                </c:pt>
                <c:pt idx="9">
                  <c:v>Outros</c:v>
                </c:pt>
              </c:strCache>
            </c:strRef>
          </c:cat>
          <c:val>
            <c:numRef>
              <c:f>'1T 2017'!$C$32:$C$41</c:f>
              <c:numCache>
                <c:formatCode>_-* #,##0_-;\-* #,##0_-;_-* "-"??_-;_-@_-</c:formatCode>
                <c:ptCount val="10"/>
                <c:pt idx="0">
                  <c:v>1136263.0779999988</c:v>
                </c:pt>
                <c:pt idx="1">
                  <c:v>403574.20100000006</c:v>
                </c:pt>
                <c:pt idx="2">
                  <c:v>952612.68199999945</c:v>
                </c:pt>
                <c:pt idx="3">
                  <c:v>673176.42599999881</c:v>
                </c:pt>
                <c:pt idx="4">
                  <c:v>322608.68699999998</c:v>
                </c:pt>
                <c:pt idx="5">
                  <c:v>1426206.7849999999</c:v>
                </c:pt>
                <c:pt idx="6">
                  <c:v>263669.22599999991</c:v>
                </c:pt>
                <c:pt idx="7">
                  <c:v>40294.484999999979</c:v>
                </c:pt>
                <c:pt idx="8">
                  <c:v>153499.247</c:v>
                </c:pt>
                <c:pt idx="9">
                  <c:v>60877.652999999991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</c:legend>
    <c:plotVisOnly val="1"/>
    <c:dispBlanksAs val="zero"/>
  </c:chart>
  <c:printSettings>
    <c:headerFooter/>
    <c:pageMargins b="0.78740157499999996" l="0.511811024" r="0.511811024" t="0.78740157499999996" header="0.31496062000000152" footer="0.3149606200000015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26"/>
  <c:chart>
    <c:title>
      <c:tx>
        <c:rich>
          <a:bodyPr/>
          <a:lstStyle/>
          <a:p>
            <a:pPr>
              <a:defRPr/>
            </a:pPr>
            <a:r>
              <a:rPr lang="pt-BR"/>
              <a:t>US$</a:t>
            </a:r>
          </a:p>
        </c:rich>
      </c:tx>
      <c:layout/>
    </c:title>
    <c:view3D>
      <c:rotX val="75"/>
      <c:perspective val="30"/>
    </c:view3D>
    <c:plotArea>
      <c:layout/>
      <c:pie3DChart>
        <c:varyColors val="1"/>
        <c:ser>
          <c:idx val="0"/>
          <c:order val="0"/>
          <c:dLbls>
            <c:showPercent val="1"/>
          </c:dLbls>
          <c:cat>
            <c:strRef>
              <c:f>'1T 2017'!$A$32:$A$41</c:f>
              <c:strCache>
                <c:ptCount val="10"/>
                <c:pt idx="0">
                  <c:v>União Europeia</c:v>
                </c:pt>
                <c:pt idx="1">
                  <c:v>América do Sul</c:v>
                </c:pt>
                <c:pt idx="2">
                  <c:v>Ásia e Oceania</c:v>
                </c:pt>
                <c:pt idx="3">
                  <c:v>Nafta</c:v>
                </c:pt>
                <c:pt idx="4">
                  <c:v>Mercosul</c:v>
                </c:pt>
                <c:pt idx="5">
                  <c:v>África</c:v>
                </c:pt>
                <c:pt idx="6">
                  <c:v>América Central e Caribe</c:v>
                </c:pt>
                <c:pt idx="7">
                  <c:v>Oriente Médio</c:v>
                </c:pt>
                <c:pt idx="8">
                  <c:v>Europa (1)</c:v>
                </c:pt>
                <c:pt idx="9">
                  <c:v>Outros</c:v>
                </c:pt>
              </c:strCache>
            </c:strRef>
          </c:cat>
          <c:val>
            <c:numRef>
              <c:f>'1T 2017'!$B$32:$B$41</c:f>
              <c:numCache>
                <c:formatCode>_-[$$-409]* #,##0_ ;_-[$$-409]* \-#,##0\ ;_-[$$-409]* "-"??_ ;_-@_ </c:formatCode>
                <c:ptCount val="10"/>
                <c:pt idx="0">
                  <c:v>641881363</c:v>
                </c:pt>
                <c:pt idx="1">
                  <c:v>388142303</c:v>
                </c:pt>
                <c:pt idx="2">
                  <c:v>768243966</c:v>
                </c:pt>
                <c:pt idx="3">
                  <c:v>582414494</c:v>
                </c:pt>
                <c:pt idx="4">
                  <c:v>353009892</c:v>
                </c:pt>
                <c:pt idx="5">
                  <c:v>637830050</c:v>
                </c:pt>
                <c:pt idx="6">
                  <c:v>89983837</c:v>
                </c:pt>
                <c:pt idx="7">
                  <c:v>28596711</c:v>
                </c:pt>
                <c:pt idx="8">
                  <c:v>74087783</c:v>
                </c:pt>
                <c:pt idx="9">
                  <c:v>24427213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</c:legend>
    <c:plotVisOnly val="1"/>
    <c:dispBlanksAs val="zero"/>
  </c:chart>
  <c:printSettings>
    <c:headerFooter/>
    <c:pageMargins b="0.78740157499999996" l="0.511811024" r="0.511811024" t="0.78740157499999996" header="0.31496062000000152" footer="0.3149606200000015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26"/>
  <c:chart>
    <c:title>
      <c:tx>
        <c:rich>
          <a:bodyPr/>
          <a:lstStyle/>
          <a:p>
            <a:pPr>
              <a:defRPr/>
            </a:pPr>
            <a:r>
              <a:rPr lang="pt-BR"/>
              <a:t>Toneladas</a:t>
            </a:r>
          </a:p>
        </c:rich>
      </c:tx>
      <c:layout/>
    </c:title>
    <c:view3D>
      <c:rotX val="75"/>
      <c:perspective val="30"/>
    </c:view3D>
    <c:plotArea>
      <c:layout/>
      <c:pie3DChart>
        <c:varyColors val="1"/>
        <c:ser>
          <c:idx val="0"/>
          <c:order val="0"/>
          <c:dLbls>
            <c:showPercent val="1"/>
          </c:dLbls>
          <c:cat>
            <c:strRef>
              <c:f>'2T 2017'!$A$32:$A$41</c:f>
              <c:strCache>
                <c:ptCount val="10"/>
                <c:pt idx="0">
                  <c:v>União Europeia</c:v>
                </c:pt>
                <c:pt idx="1">
                  <c:v>América do Sul</c:v>
                </c:pt>
                <c:pt idx="2">
                  <c:v>Ásia e Oceania</c:v>
                </c:pt>
                <c:pt idx="3">
                  <c:v>Nafta</c:v>
                </c:pt>
                <c:pt idx="4">
                  <c:v>Mercosul</c:v>
                </c:pt>
                <c:pt idx="5">
                  <c:v>África</c:v>
                </c:pt>
                <c:pt idx="6">
                  <c:v>América Central e Caribe</c:v>
                </c:pt>
                <c:pt idx="7">
                  <c:v>Oriente Médio</c:v>
                </c:pt>
                <c:pt idx="8">
                  <c:v>Europa (1)</c:v>
                </c:pt>
                <c:pt idx="9">
                  <c:v>Outros</c:v>
                </c:pt>
              </c:strCache>
            </c:strRef>
          </c:cat>
          <c:val>
            <c:numRef>
              <c:f>'2T 2017'!$C$32:$C$41</c:f>
              <c:numCache>
                <c:formatCode>_-* #,##0_-;\-* #,##0_-;_-* "-"??_-;_-@_-</c:formatCode>
                <c:ptCount val="10"/>
                <c:pt idx="0">
                  <c:v>925641.81699999934</c:v>
                </c:pt>
                <c:pt idx="1">
                  <c:v>220907.70499999996</c:v>
                </c:pt>
                <c:pt idx="2">
                  <c:v>1818559.6230000004</c:v>
                </c:pt>
                <c:pt idx="3">
                  <c:v>606717.821999999</c:v>
                </c:pt>
                <c:pt idx="4">
                  <c:v>239893.02499999991</c:v>
                </c:pt>
                <c:pt idx="5">
                  <c:v>628030.99499999988</c:v>
                </c:pt>
                <c:pt idx="6">
                  <c:v>218035.84999999995</c:v>
                </c:pt>
                <c:pt idx="7">
                  <c:v>24522.600000000006</c:v>
                </c:pt>
                <c:pt idx="8">
                  <c:v>103330.474</c:v>
                </c:pt>
                <c:pt idx="9">
                  <c:v>43824.321000000004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</c:legend>
    <c:plotVisOnly val="1"/>
    <c:dispBlanksAs val="zero"/>
  </c:chart>
  <c:printSettings>
    <c:headerFooter/>
    <c:pageMargins b="0.78740157499999996" l="0.511811024" r="0.511811024" t="0.78740157499999996" header="0.31496062000000163" footer="0.3149606200000016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26"/>
  <c:chart>
    <c:title>
      <c:tx>
        <c:rich>
          <a:bodyPr/>
          <a:lstStyle/>
          <a:p>
            <a:pPr>
              <a:defRPr/>
            </a:pPr>
            <a:r>
              <a:rPr lang="pt-BR"/>
              <a:t>US$</a:t>
            </a:r>
          </a:p>
        </c:rich>
      </c:tx>
      <c:layout/>
    </c:title>
    <c:view3D>
      <c:rotX val="75"/>
      <c:perspective val="30"/>
    </c:view3D>
    <c:plotArea>
      <c:layout/>
      <c:pie3DChart>
        <c:varyColors val="1"/>
        <c:ser>
          <c:idx val="0"/>
          <c:order val="0"/>
          <c:dLbls>
            <c:showPercent val="1"/>
          </c:dLbls>
          <c:cat>
            <c:strRef>
              <c:f>'2T 2017'!$A$32:$A$41</c:f>
              <c:strCache>
                <c:ptCount val="10"/>
                <c:pt idx="0">
                  <c:v>União Europeia</c:v>
                </c:pt>
                <c:pt idx="1">
                  <c:v>América do Sul</c:v>
                </c:pt>
                <c:pt idx="2">
                  <c:v>Ásia e Oceania</c:v>
                </c:pt>
                <c:pt idx="3">
                  <c:v>Nafta</c:v>
                </c:pt>
                <c:pt idx="4">
                  <c:v>Mercosul</c:v>
                </c:pt>
                <c:pt idx="5">
                  <c:v>África</c:v>
                </c:pt>
                <c:pt idx="6">
                  <c:v>América Central e Caribe</c:v>
                </c:pt>
                <c:pt idx="7">
                  <c:v>Oriente Médio</c:v>
                </c:pt>
                <c:pt idx="8">
                  <c:v>Europa (1)</c:v>
                </c:pt>
                <c:pt idx="9">
                  <c:v>Outros</c:v>
                </c:pt>
              </c:strCache>
            </c:strRef>
          </c:cat>
          <c:val>
            <c:numRef>
              <c:f>'2T 2017'!$B$32:$B$41</c:f>
              <c:numCache>
                <c:formatCode>_-[$$-409]* #,##0_ ;_-[$$-409]* \-#,##0\ ;_-[$$-409]* "-"??_ ;_-@_ </c:formatCode>
                <c:ptCount val="10"/>
                <c:pt idx="0">
                  <c:v>560918230</c:v>
                </c:pt>
                <c:pt idx="1">
                  <c:v>224332930</c:v>
                </c:pt>
                <c:pt idx="2">
                  <c:v>1040117575</c:v>
                </c:pt>
                <c:pt idx="3">
                  <c:v>590657190</c:v>
                </c:pt>
                <c:pt idx="4">
                  <c:v>435743473</c:v>
                </c:pt>
                <c:pt idx="5">
                  <c:v>359634186</c:v>
                </c:pt>
                <c:pt idx="6">
                  <c:v>76019435</c:v>
                </c:pt>
                <c:pt idx="7">
                  <c:v>34281514</c:v>
                </c:pt>
                <c:pt idx="8">
                  <c:v>58624453</c:v>
                </c:pt>
                <c:pt idx="9">
                  <c:v>17771772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</c:legend>
    <c:plotVisOnly val="1"/>
    <c:dispBlanksAs val="zero"/>
  </c:chart>
  <c:printSettings>
    <c:headerFooter/>
    <c:pageMargins b="0.78740157499999996" l="0.511811024" r="0.511811024" t="0.78740157499999996" header="0.31496062000000163" footer="0.3149606200000016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26"/>
  <c:chart>
    <c:title>
      <c:tx>
        <c:rich>
          <a:bodyPr/>
          <a:lstStyle/>
          <a:p>
            <a:pPr>
              <a:defRPr/>
            </a:pPr>
            <a:r>
              <a:rPr lang="pt-BR"/>
              <a:t>Toneladas</a:t>
            </a:r>
          </a:p>
        </c:rich>
      </c:tx>
      <c:layout/>
    </c:title>
    <c:view3D>
      <c:rotX val="75"/>
      <c:perspective val="30"/>
    </c:view3D>
    <c:plotArea>
      <c:layout/>
      <c:pie3DChart>
        <c:varyColors val="1"/>
        <c:ser>
          <c:idx val="0"/>
          <c:order val="0"/>
          <c:dLbls>
            <c:showPercent val="1"/>
          </c:dLbls>
          <c:cat>
            <c:strRef>
              <c:f>'3T 2017'!$A$32:$A$41</c:f>
              <c:strCache>
                <c:ptCount val="10"/>
                <c:pt idx="0">
                  <c:v>União Europeia</c:v>
                </c:pt>
                <c:pt idx="1">
                  <c:v>América do Sul</c:v>
                </c:pt>
                <c:pt idx="2">
                  <c:v>Ásia e Oceania</c:v>
                </c:pt>
                <c:pt idx="3">
                  <c:v>Nafta</c:v>
                </c:pt>
                <c:pt idx="4">
                  <c:v>Mercosul</c:v>
                </c:pt>
                <c:pt idx="5">
                  <c:v>África</c:v>
                </c:pt>
                <c:pt idx="6">
                  <c:v>América Central e Caribe</c:v>
                </c:pt>
                <c:pt idx="7">
                  <c:v>Oriente Médio</c:v>
                </c:pt>
                <c:pt idx="8">
                  <c:v>Europa (1)</c:v>
                </c:pt>
                <c:pt idx="9">
                  <c:v>Outros</c:v>
                </c:pt>
              </c:strCache>
            </c:strRef>
          </c:cat>
          <c:val>
            <c:numRef>
              <c:f>'3T 2017'!$C$32:$C$41</c:f>
              <c:numCache>
                <c:formatCode>_-* #,##0_-;\-* #,##0_-;_-* "-"??_-;_-@_-</c:formatCode>
                <c:ptCount val="10"/>
                <c:pt idx="0">
                  <c:v>1309112.716</c:v>
                </c:pt>
                <c:pt idx="1">
                  <c:v>387811.08100000001</c:v>
                </c:pt>
                <c:pt idx="2">
                  <c:v>1998031.5119999999</c:v>
                </c:pt>
                <c:pt idx="3">
                  <c:v>656145.71699999948</c:v>
                </c:pt>
                <c:pt idx="4">
                  <c:v>226421.53199999986</c:v>
                </c:pt>
                <c:pt idx="5">
                  <c:v>584178.84100000048</c:v>
                </c:pt>
                <c:pt idx="6">
                  <c:v>107357.57199999996</c:v>
                </c:pt>
                <c:pt idx="7">
                  <c:v>46795.12200000001</c:v>
                </c:pt>
                <c:pt idx="8">
                  <c:v>150075.28400000004</c:v>
                </c:pt>
                <c:pt idx="9">
                  <c:v>32472.772000000001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</c:legend>
    <c:plotVisOnly val="1"/>
    <c:dispBlanksAs val="zero"/>
  </c:chart>
  <c:printSettings>
    <c:headerFooter/>
    <c:pageMargins b="0.78740157499999996" l="0.511811024" r="0.511811024" t="0.78740157499999996" header="0.31496062000000186" footer="0.31496062000000186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26"/>
  <c:chart>
    <c:title>
      <c:tx>
        <c:rich>
          <a:bodyPr/>
          <a:lstStyle/>
          <a:p>
            <a:pPr>
              <a:defRPr/>
            </a:pPr>
            <a:r>
              <a:rPr lang="pt-BR"/>
              <a:t>US$</a:t>
            </a:r>
          </a:p>
        </c:rich>
      </c:tx>
      <c:layout/>
    </c:title>
    <c:view3D>
      <c:rotX val="75"/>
      <c:perspective val="30"/>
    </c:view3D>
    <c:plotArea>
      <c:layout/>
      <c:pie3DChart>
        <c:varyColors val="1"/>
        <c:ser>
          <c:idx val="0"/>
          <c:order val="0"/>
          <c:dLbls>
            <c:showPercent val="1"/>
          </c:dLbls>
          <c:cat>
            <c:strRef>
              <c:f>'3T 2017'!$A$32:$A$41</c:f>
              <c:strCache>
                <c:ptCount val="10"/>
                <c:pt idx="0">
                  <c:v>União Europeia</c:v>
                </c:pt>
                <c:pt idx="1">
                  <c:v>América do Sul</c:v>
                </c:pt>
                <c:pt idx="2">
                  <c:v>Ásia e Oceania</c:v>
                </c:pt>
                <c:pt idx="3">
                  <c:v>Nafta</c:v>
                </c:pt>
                <c:pt idx="4">
                  <c:v>Mercosul</c:v>
                </c:pt>
                <c:pt idx="5">
                  <c:v>África</c:v>
                </c:pt>
                <c:pt idx="6">
                  <c:v>América Central e Caribe</c:v>
                </c:pt>
                <c:pt idx="7">
                  <c:v>Oriente Médio</c:v>
                </c:pt>
                <c:pt idx="8">
                  <c:v>Europa (1)</c:v>
                </c:pt>
                <c:pt idx="9">
                  <c:v>Outros</c:v>
                </c:pt>
              </c:strCache>
            </c:strRef>
          </c:cat>
          <c:val>
            <c:numRef>
              <c:f>'3T 2017'!$B$32:$B$41</c:f>
              <c:numCache>
                <c:formatCode>_-[$$-409]* #,##0_ ;_-[$$-409]* \-#,##0\ ;_-[$$-409]* "-"??_ ;_-@_ </c:formatCode>
                <c:ptCount val="10"/>
                <c:pt idx="0">
                  <c:v>777952814</c:v>
                </c:pt>
                <c:pt idx="1">
                  <c:v>403325071</c:v>
                </c:pt>
                <c:pt idx="2">
                  <c:v>1324552113</c:v>
                </c:pt>
                <c:pt idx="3">
                  <c:v>613196587</c:v>
                </c:pt>
                <c:pt idx="4">
                  <c:v>462300041</c:v>
                </c:pt>
                <c:pt idx="5">
                  <c:v>270976891</c:v>
                </c:pt>
                <c:pt idx="6">
                  <c:v>38623967</c:v>
                </c:pt>
                <c:pt idx="7">
                  <c:v>42054581</c:v>
                </c:pt>
                <c:pt idx="8">
                  <c:v>71145182</c:v>
                </c:pt>
                <c:pt idx="9">
                  <c:v>14064273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</c:legend>
    <c:plotVisOnly val="1"/>
    <c:dispBlanksAs val="zero"/>
  </c:chart>
  <c:printSettings>
    <c:headerFooter/>
    <c:pageMargins b="0.78740157499999996" l="0.511811024" r="0.511811024" t="0.78740157499999996" header="0.31496062000000186" footer="0.31496062000000186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26"/>
  <c:chart>
    <c:title>
      <c:tx>
        <c:rich>
          <a:bodyPr/>
          <a:lstStyle/>
          <a:p>
            <a:pPr>
              <a:defRPr/>
            </a:pPr>
            <a:r>
              <a:rPr lang="pt-BR"/>
              <a:t>Toneladas</a:t>
            </a:r>
          </a:p>
        </c:rich>
      </c:tx>
      <c:layout/>
    </c:title>
    <c:view3D>
      <c:rotX val="75"/>
      <c:perspective val="30"/>
    </c:view3D>
    <c:plotArea>
      <c:layout/>
      <c:pie3DChart>
        <c:varyColors val="1"/>
        <c:ser>
          <c:idx val="0"/>
          <c:order val="0"/>
          <c:dLbls>
            <c:showPercent val="1"/>
          </c:dLbls>
          <c:cat>
            <c:strRef>
              <c:f>'2017 (resumo)'!$A$32:$A$41</c:f>
              <c:strCache>
                <c:ptCount val="10"/>
                <c:pt idx="0">
                  <c:v>União Europeia</c:v>
                </c:pt>
                <c:pt idx="1">
                  <c:v>América do Sul</c:v>
                </c:pt>
                <c:pt idx="2">
                  <c:v>Ásia e Oceania</c:v>
                </c:pt>
                <c:pt idx="3">
                  <c:v>Nafta</c:v>
                </c:pt>
                <c:pt idx="4">
                  <c:v>Mercosul</c:v>
                </c:pt>
                <c:pt idx="5">
                  <c:v>África</c:v>
                </c:pt>
                <c:pt idx="6">
                  <c:v>América Central e Caribe</c:v>
                </c:pt>
                <c:pt idx="7">
                  <c:v>Oriente Médio</c:v>
                </c:pt>
                <c:pt idx="8">
                  <c:v>Europa (1)</c:v>
                </c:pt>
                <c:pt idx="9">
                  <c:v>Outros</c:v>
                </c:pt>
              </c:strCache>
            </c:strRef>
          </c:cat>
          <c:val>
            <c:numRef>
              <c:f>'2017 (resumo)'!$C$32:$C$41</c:f>
              <c:numCache>
                <c:formatCode>_-* #,##0_-;\-* #,##0_-;_-* "-"??_-;_-@_-</c:formatCode>
                <c:ptCount val="10"/>
                <c:pt idx="0">
                  <c:v>2061904.8949999982</c:v>
                </c:pt>
                <c:pt idx="1">
                  <c:v>624481.90599999996</c:v>
                </c:pt>
                <c:pt idx="2">
                  <c:v>2771172.3050000002</c:v>
                </c:pt>
                <c:pt idx="3">
                  <c:v>1279894.2479999976</c:v>
                </c:pt>
                <c:pt idx="4">
                  <c:v>562501.71199999982</c:v>
                </c:pt>
                <c:pt idx="5">
                  <c:v>2054237.7799999998</c:v>
                </c:pt>
                <c:pt idx="6">
                  <c:v>481705.07599999983</c:v>
                </c:pt>
                <c:pt idx="7">
                  <c:v>64817.084999999977</c:v>
                </c:pt>
                <c:pt idx="8">
                  <c:v>256829.72100000002</c:v>
                </c:pt>
                <c:pt idx="9">
                  <c:v>104701.974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</c:legend>
    <c:plotVisOnly val="1"/>
    <c:dispBlanksAs val="zero"/>
  </c:chart>
  <c:printSettings>
    <c:headerFooter/>
    <c:pageMargins b="0.78740157499999996" l="0.511811024" r="0.511811024" t="0.78740157499999996" header="0.31496062000000141" footer="0.3149606200000014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26"/>
  <c:chart>
    <c:title>
      <c:tx>
        <c:rich>
          <a:bodyPr/>
          <a:lstStyle/>
          <a:p>
            <a:pPr>
              <a:defRPr/>
            </a:pPr>
            <a:r>
              <a:rPr lang="pt-BR"/>
              <a:t>Toneladas</a:t>
            </a:r>
          </a:p>
        </c:rich>
      </c:tx>
    </c:title>
    <c:plotArea>
      <c:layout/>
      <c:pieChart>
        <c:varyColors val="1"/>
        <c:ser>
          <c:idx val="0"/>
          <c:order val="0"/>
          <c:dLbls>
            <c:showCatName val="1"/>
            <c:showPercent val="1"/>
          </c:dLbls>
          <c:cat>
            <c:strRef>
              <c:f>'2011'!$A$23:$A$28</c:f>
              <c:strCache>
                <c:ptCount val="6"/>
                <c:pt idx="0">
                  <c:v>União Europeia</c:v>
                </c:pt>
                <c:pt idx="1">
                  <c:v>Nafta</c:v>
                </c:pt>
                <c:pt idx="2">
                  <c:v>Mercosul</c:v>
                </c:pt>
                <c:pt idx="3">
                  <c:v>Ásia</c:v>
                </c:pt>
                <c:pt idx="4">
                  <c:v>América do Sul</c:v>
                </c:pt>
                <c:pt idx="5">
                  <c:v>Outros</c:v>
                </c:pt>
              </c:strCache>
            </c:strRef>
          </c:cat>
          <c:val>
            <c:numRef>
              <c:f>'2011'!$D$23:$D$28</c:f>
              <c:numCache>
                <c:formatCode>0%</c:formatCode>
                <c:ptCount val="6"/>
                <c:pt idx="0">
                  <c:v>0.23153090715426949</c:v>
                </c:pt>
                <c:pt idx="1">
                  <c:v>9.9733287191511893E-2</c:v>
                </c:pt>
                <c:pt idx="2">
                  <c:v>9.9017871508344998E-2</c:v>
                </c:pt>
                <c:pt idx="3">
                  <c:v>0.18276368867277998</c:v>
                </c:pt>
                <c:pt idx="4">
                  <c:v>0.21086763035465003</c:v>
                </c:pt>
                <c:pt idx="5">
                  <c:v>0.17608661511844359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  <c:dispBlanksAs val="zero"/>
  </c:chart>
  <c:printSettings>
    <c:headerFooter/>
    <c:pageMargins b="0.78740157499999996" l="0.511811024" r="0.511811024" t="0.78740157499999996" header="0.31496062000000191" footer="0.31496062000000191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26"/>
  <c:chart>
    <c:title>
      <c:tx>
        <c:rich>
          <a:bodyPr/>
          <a:lstStyle/>
          <a:p>
            <a:pPr>
              <a:defRPr/>
            </a:pPr>
            <a:r>
              <a:rPr lang="pt-BR"/>
              <a:t>US$</a:t>
            </a:r>
          </a:p>
        </c:rich>
      </c:tx>
      <c:layout/>
    </c:title>
    <c:view3D>
      <c:rotX val="75"/>
      <c:perspective val="30"/>
    </c:view3D>
    <c:plotArea>
      <c:layout/>
      <c:pie3DChart>
        <c:varyColors val="1"/>
        <c:ser>
          <c:idx val="0"/>
          <c:order val="0"/>
          <c:dLbls>
            <c:showPercent val="1"/>
          </c:dLbls>
          <c:cat>
            <c:strRef>
              <c:f>'2017 (resumo)'!$A$32:$A$41</c:f>
              <c:strCache>
                <c:ptCount val="10"/>
                <c:pt idx="0">
                  <c:v>União Europeia</c:v>
                </c:pt>
                <c:pt idx="1">
                  <c:v>América do Sul</c:v>
                </c:pt>
                <c:pt idx="2">
                  <c:v>Ásia e Oceania</c:v>
                </c:pt>
                <c:pt idx="3">
                  <c:v>Nafta</c:v>
                </c:pt>
                <c:pt idx="4">
                  <c:v>Mercosul</c:v>
                </c:pt>
                <c:pt idx="5">
                  <c:v>África</c:v>
                </c:pt>
                <c:pt idx="6">
                  <c:v>América Central e Caribe</c:v>
                </c:pt>
                <c:pt idx="7">
                  <c:v>Oriente Médio</c:v>
                </c:pt>
                <c:pt idx="8">
                  <c:v>Europa (1)</c:v>
                </c:pt>
                <c:pt idx="9">
                  <c:v>Outros</c:v>
                </c:pt>
              </c:strCache>
            </c:strRef>
          </c:cat>
          <c:val>
            <c:numRef>
              <c:f>'2017 (resumo)'!$B$32:$B$41</c:f>
              <c:numCache>
                <c:formatCode>_-[$$-409]* #,##0_ ;_-[$$-409]* \-#,##0\ ;_-[$$-409]* "-"??_ ;_-@_ </c:formatCode>
                <c:ptCount val="10"/>
                <c:pt idx="0">
                  <c:v>1202799593</c:v>
                </c:pt>
                <c:pt idx="1">
                  <c:v>612475233</c:v>
                </c:pt>
                <c:pt idx="2">
                  <c:v>1808361541</c:v>
                </c:pt>
                <c:pt idx="3">
                  <c:v>1173071684</c:v>
                </c:pt>
                <c:pt idx="4">
                  <c:v>788753365</c:v>
                </c:pt>
                <c:pt idx="5">
                  <c:v>997464236</c:v>
                </c:pt>
                <c:pt idx="6">
                  <c:v>166003272</c:v>
                </c:pt>
                <c:pt idx="7">
                  <c:v>62878225</c:v>
                </c:pt>
                <c:pt idx="8">
                  <c:v>132712236</c:v>
                </c:pt>
                <c:pt idx="9">
                  <c:v>42198985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</c:legend>
    <c:plotVisOnly val="1"/>
    <c:dispBlanksAs val="zero"/>
  </c:chart>
  <c:printSettings>
    <c:headerFooter/>
    <c:pageMargins b="0.78740157499999996" l="0.511811024" r="0.511811024" t="0.78740157499999996" header="0.31496062000000141" footer="0.31496062000000141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26"/>
  <c:chart>
    <c:title>
      <c:tx>
        <c:rich>
          <a:bodyPr/>
          <a:lstStyle/>
          <a:p>
            <a:pPr>
              <a:defRPr/>
            </a:pPr>
            <a:r>
              <a:rPr lang="pt-BR"/>
              <a:t>Toneladas</a:t>
            </a:r>
          </a:p>
        </c:rich>
      </c:tx>
      <c:layout/>
    </c:title>
    <c:view3D>
      <c:rotX val="75"/>
      <c:perspective val="30"/>
    </c:view3D>
    <c:plotArea>
      <c:layout/>
      <c:pie3DChart>
        <c:varyColors val="1"/>
        <c:ser>
          <c:idx val="0"/>
          <c:order val="0"/>
          <c:dLbls>
            <c:showPercent val="1"/>
          </c:dLbls>
          <c:cat>
            <c:strRef>
              <c:f>ANALISE!$A$32:$A$41</c:f>
              <c:strCache>
                <c:ptCount val="10"/>
                <c:pt idx="0">
                  <c:v>União Europeia</c:v>
                </c:pt>
                <c:pt idx="1">
                  <c:v>América do Sul</c:v>
                </c:pt>
                <c:pt idx="2">
                  <c:v>Ásia e Oceania</c:v>
                </c:pt>
                <c:pt idx="3">
                  <c:v>Nafta</c:v>
                </c:pt>
                <c:pt idx="4">
                  <c:v>Mercosul</c:v>
                </c:pt>
                <c:pt idx="5">
                  <c:v>África</c:v>
                </c:pt>
                <c:pt idx="6">
                  <c:v>América Central e Caribe</c:v>
                </c:pt>
                <c:pt idx="7">
                  <c:v>Oriente Médio</c:v>
                </c:pt>
                <c:pt idx="8">
                  <c:v>Europa (1)</c:v>
                </c:pt>
                <c:pt idx="9">
                  <c:v>Outros</c:v>
                </c:pt>
              </c:strCache>
            </c:strRef>
          </c:cat>
          <c:val>
            <c:numRef>
              <c:f>ANALISE!$C$32:$C$41</c:f>
              <c:numCache>
                <c:formatCode>_-* #,##0_-;\-* #,##0_-;_-* "-"??_-;_-@_-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</c:legend>
    <c:plotVisOnly val="1"/>
    <c:dispBlanksAs val="zero"/>
  </c:chart>
  <c:printSettings>
    <c:headerFooter/>
    <c:pageMargins b="0.78740157499999996" l="0.511811024" r="0.511811024" t="0.78740157499999996" header="0.31496062000000152" footer="0.3149606200000015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26"/>
  <c:chart>
    <c:title>
      <c:tx>
        <c:rich>
          <a:bodyPr/>
          <a:lstStyle/>
          <a:p>
            <a:pPr>
              <a:defRPr/>
            </a:pPr>
            <a:r>
              <a:rPr lang="pt-BR"/>
              <a:t>US$</a:t>
            </a:r>
          </a:p>
        </c:rich>
      </c:tx>
      <c:layout/>
    </c:title>
    <c:view3D>
      <c:rotX val="75"/>
      <c:perspective val="30"/>
    </c:view3D>
    <c:plotArea>
      <c:layout/>
      <c:pie3DChart>
        <c:varyColors val="1"/>
        <c:ser>
          <c:idx val="0"/>
          <c:order val="0"/>
          <c:dLbls>
            <c:showPercent val="1"/>
          </c:dLbls>
          <c:cat>
            <c:strRef>
              <c:f>ANALISE!$A$32:$A$41</c:f>
              <c:strCache>
                <c:ptCount val="10"/>
                <c:pt idx="0">
                  <c:v>União Europeia</c:v>
                </c:pt>
                <c:pt idx="1">
                  <c:v>América do Sul</c:v>
                </c:pt>
                <c:pt idx="2">
                  <c:v>Ásia e Oceania</c:v>
                </c:pt>
                <c:pt idx="3">
                  <c:v>Nafta</c:v>
                </c:pt>
                <c:pt idx="4">
                  <c:v>Mercosul</c:v>
                </c:pt>
                <c:pt idx="5">
                  <c:v>África</c:v>
                </c:pt>
                <c:pt idx="6">
                  <c:v>América Central e Caribe</c:v>
                </c:pt>
                <c:pt idx="7">
                  <c:v>Oriente Médio</c:v>
                </c:pt>
                <c:pt idx="8">
                  <c:v>Europa (1)</c:v>
                </c:pt>
                <c:pt idx="9">
                  <c:v>Outros</c:v>
                </c:pt>
              </c:strCache>
            </c:strRef>
          </c:cat>
          <c:val>
            <c:numRef>
              <c:f>ANALISE!$B$32:$B$41</c:f>
              <c:numCache>
                <c:formatCode>_-[$$-409]* #,##0_ ;_-[$$-409]* \-#,##0\ ;_-[$$-409]* "-"??_ ;_-@_ </c:formatCode>
                <c:ptCount val="10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5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</c:legend>
    <c:plotVisOnly val="1"/>
    <c:dispBlanksAs val="zero"/>
  </c:chart>
  <c:printSettings>
    <c:headerFooter/>
    <c:pageMargins b="0.78740157499999996" l="0.511811024" r="0.511811024" t="0.78740157499999996" header="0.31496062000000152" footer="0.3149606200000015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26"/>
  <c:chart>
    <c:title>
      <c:tx>
        <c:rich>
          <a:bodyPr/>
          <a:lstStyle/>
          <a:p>
            <a:pPr>
              <a:defRPr/>
            </a:pPr>
            <a:r>
              <a:rPr lang="pt-BR"/>
              <a:t>US$</a:t>
            </a:r>
          </a:p>
        </c:rich>
      </c:tx>
    </c:title>
    <c:plotArea>
      <c:layout/>
      <c:pieChart>
        <c:varyColors val="1"/>
        <c:ser>
          <c:idx val="0"/>
          <c:order val="0"/>
          <c:dLbls>
            <c:showPercent val="1"/>
            <c:showLeaderLines val="1"/>
          </c:dLbls>
          <c:cat>
            <c:strRef>
              <c:f>'2012'!$A$23:$A$28</c:f>
              <c:strCache>
                <c:ptCount val="6"/>
                <c:pt idx="0">
                  <c:v>União Europeia</c:v>
                </c:pt>
                <c:pt idx="1">
                  <c:v>América do Sul</c:v>
                </c:pt>
                <c:pt idx="2">
                  <c:v>Ásia</c:v>
                </c:pt>
                <c:pt idx="3">
                  <c:v>Nafta</c:v>
                </c:pt>
                <c:pt idx="4">
                  <c:v>Mercosul</c:v>
                </c:pt>
                <c:pt idx="5">
                  <c:v>Outros</c:v>
                </c:pt>
              </c:strCache>
            </c:strRef>
          </c:cat>
          <c:val>
            <c:numRef>
              <c:f>'2012'!$B$23:$B$28</c:f>
              <c:numCache>
                <c:formatCode>_-* #,##0_-;\-* #,##0_-;_-* "-"??_-;_-@_-</c:formatCode>
                <c:ptCount val="6"/>
                <c:pt idx="0">
                  <c:v>4140415877</c:v>
                </c:pt>
                <c:pt idx="1">
                  <c:v>1597527047</c:v>
                </c:pt>
                <c:pt idx="2">
                  <c:v>4057138998</c:v>
                </c:pt>
                <c:pt idx="3">
                  <c:v>3296704341</c:v>
                </c:pt>
                <c:pt idx="4">
                  <c:v>2413357410</c:v>
                </c:pt>
                <c:pt idx="5">
                  <c:v>3523868435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</c:legend>
    <c:plotVisOnly val="1"/>
    <c:dispBlanksAs val="zero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26"/>
  <c:chart>
    <c:title>
      <c:tx>
        <c:rich>
          <a:bodyPr/>
          <a:lstStyle/>
          <a:p>
            <a:pPr>
              <a:defRPr/>
            </a:pPr>
            <a:r>
              <a:rPr lang="en-US"/>
              <a:t>TONELADAS</a:t>
            </a:r>
          </a:p>
        </c:rich>
      </c:tx>
    </c:title>
    <c:plotArea>
      <c:layout/>
      <c:pieChart>
        <c:varyColors val="1"/>
        <c:ser>
          <c:idx val="0"/>
          <c:order val="0"/>
          <c:dLbls>
            <c:showPercent val="1"/>
            <c:showLeaderLines val="1"/>
          </c:dLbls>
          <c:cat>
            <c:strRef>
              <c:f>'2012'!$A$23:$A$28</c:f>
              <c:strCache>
                <c:ptCount val="6"/>
                <c:pt idx="0">
                  <c:v>União Europeia</c:v>
                </c:pt>
                <c:pt idx="1">
                  <c:v>América do Sul</c:v>
                </c:pt>
                <c:pt idx="2">
                  <c:v>Ásia</c:v>
                </c:pt>
                <c:pt idx="3">
                  <c:v>Nafta</c:v>
                </c:pt>
                <c:pt idx="4">
                  <c:v>Mercosul</c:v>
                </c:pt>
                <c:pt idx="5">
                  <c:v>Outros</c:v>
                </c:pt>
              </c:strCache>
            </c:strRef>
          </c:cat>
          <c:val>
            <c:numRef>
              <c:f>'2012'!$C$23:$C$28</c:f>
              <c:numCache>
                <c:formatCode>_-* #,##0_-;\-* #,##0_-;_-* "-"??_-;_-@_-</c:formatCode>
                <c:ptCount val="6"/>
                <c:pt idx="0">
                  <c:v>4531534.871000004</c:v>
                </c:pt>
                <c:pt idx="1">
                  <c:v>1053419.2770000002</c:v>
                </c:pt>
                <c:pt idx="2">
                  <c:v>3577570.2820000006</c:v>
                </c:pt>
                <c:pt idx="3">
                  <c:v>2044594.8200000008</c:v>
                </c:pt>
                <c:pt idx="4">
                  <c:v>1381894.7469999995</c:v>
                </c:pt>
                <c:pt idx="5">
                  <c:v>4184416.4209999992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</c:legend>
    <c:plotVisOnly val="1"/>
    <c:dispBlanksAs val="zero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26"/>
  <c:chart>
    <c:title>
      <c:tx>
        <c:rich>
          <a:bodyPr/>
          <a:lstStyle/>
          <a:p>
            <a:pPr>
              <a:defRPr/>
            </a:pPr>
            <a:r>
              <a:rPr lang="pt-BR"/>
              <a:t>Toneladas</a:t>
            </a:r>
          </a:p>
        </c:rich>
      </c:tx>
    </c:title>
    <c:plotArea>
      <c:layout/>
      <c:pieChart>
        <c:varyColors val="1"/>
        <c:ser>
          <c:idx val="0"/>
          <c:order val="0"/>
          <c:dLbls>
            <c:showPercent val="1"/>
          </c:dLbls>
          <c:cat>
            <c:strRef>
              <c:f>'2013'!$A$23:$A$28</c:f>
              <c:strCache>
                <c:ptCount val="6"/>
                <c:pt idx="0">
                  <c:v>União Europeia</c:v>
                </c:pt>
                <c:pt idx="1">
                  <c:v>Nafta</c:v>
                </c:pt>
                <c:pt idx="2">
                  <c:v>Mercosul</c:v>
                </c:pt>
                <c:pt idx="3">
                  <c:v>Ásia</c:v>
                </c:pt>
                <c:pt idx="4">
                  <c:v>América do Sul</c:v>
                </c:pt>
                <c:pt idx="5">
                  <c:v>Outros</c:v>
                </c:pt>
              </c:strCache>
            </c:strRef>
          </c:cat>
          <c:val>
            <c:numRef>
              <c:f>'2013'!$B$23:$B$28</c:f>
              <c:numCache>
                <c:formatCode>_-* #,##0_-;\-* #,##0_-;_-* "-"??_-;_-@_-</c:formatCode>
                <c:ptCount val="6"/>
                <c:pt idx="0">
                  <c:v>4237486.6199999982</c:v>
                </c:pt>
                <c:pt idx="1">
                  <c:v>2089210.0979999995</c:v>
                </c:pt>
                <c:pt idx="2">
                  <c:v>1303526.6269999996</c:v>
                </c:pt>
                <c:pt idx="3">
                  <c:v>3253864.9969999995</c:v>
                </c:pt>
                <c:pt idx="4">
                  <c:v>1752260.2589999998</c:v>
                </c:pt>
                <c:pt idx="5">
                  <c:v>3891940.8790000002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</c:legend>
    <c:plotVisOnly val="1"/>
    <c:dispBlanksAs val="zero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26"/>
  <c:chart>
    <c:title>
      <c:tx>
        <c:rich>
          <a:bodyPr/>
          <a:lstStyle/>
          <a:p>
            <a:pPr>
              <a:defRPr/>
            </a:pPr>
            <a:r>
              <a:rPr lang="pt-BR"/>
              <a:t>US$</a:t>
            </a:r>
          </a:p>
        </c:rich>
      </c:tx>
    </c:title>
    <c:plotArea>
      <c:layout/>
      <c:pieChart>
        <c:varyColors val="1"/>
        <c:ser>
          <c:idx val="0"/>
          <c:order val="0"/>
          <c:dLbls>
            <c:showPercent val="1"/>
          </c:dLbls>
          <c:cat>
            <c:strRef>
              <c:f>'2013'!$A$23:$A$28</c:f>
              <c:strCache>
                <c:ptCount val="6"/>
                <c:pt idx="0">
                  <c:v>União Europeia</c:v>
                </c:pt>
                <c:pt idx="1">
                  <c:v>Nafta</c:v>
                </c:pt>
                <c:pt idx="2">
                  <c:v>Mercosul</c:v>
                </c:pt>
                <c:pt idx="3">
                  <c:v>Ásia</c:v>
                </c:pt>
                <c:pt idx="4">
                  <c:v>América do Sul</c:v>
                </c:pt>
                <c:pt idx="5">
                  <c:v>Outros</c:v>
                </c:pt>
              </c:strCache>
            </c:strRef>
          </c:cat>
          <c:val>
            <c:numRef>
              <c:f>'2013'!$C$23:$C$28</c:f>
              <c:numCache>
                <c:formatCode>_-* #,##0_-;\-* #,##0_-;_-* "-"??_-;_-@_-</c:formatCode>
                <c:ptCount val="6"/>
                <c:pt idx="0">
                  <c:v>4015903062</c:v>
                </c:pt>
                <c:pt idx="1">
                  <c:v>3141789150</c:v>
                </c:pt>
                <c:pt idx="2">
                  <c:v>2907735575</c:v>
                </c:pt>
                <c:pt idx="3">
                  <c:v>3871724692</c:v>
                </c:pt>
                <c:pt idx="4">
                  <c:v>2064243267</c:v>
                </c:pt>
                <c:pt idx="5">
                  <c:v>3005052966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</c:legend>
    <c:plotVisOnly val="1"/>
    <c:dispBlanksAs val="zero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26"/>
  <c:chart>
    <c:title>
      <c:tx>
        <c:rich>
          <a:bodyPr/>
          <a:lstStyle/>
          <a:p>
            <a:pPr>
              <a:defRPr/>
            </a:pPr>
            <a:r>
              <a:rPr lang="pt-BR"/>
              <a:t>Toneladas</a:t>
            </a:r>
          </a:p>
        </c:rich>
      </c:tx>
    </c:title>
    <c:plotArea>
      <c:layout/>
      <c:pieChart>
        <c:varyColors val="1"/>
        <c:ser>
          <c:idx val="0"/>
          <c:order val="0"/>
          <c:dLbls>
            <c:showPercent val="1"/>
          </c:dLbls>
          <c:cat>
            <c:strRef>
              <c:f>'2014'!$A$32:$A$41</c:f>
              <c:strCache>
                <c:ptCount val="10"/>
                <c:pt idx="0">
                  <c:v>União Europeia</c:v>
                </c:pt>
                <c:pt idx="1">
                  <c:v>América do Sul</c:v>
                </c:pt>
                <c:pt idx="2">
                  <c:v>Ásia e Oceania</c:v>
                </c:pt>
                <c:pt idx="3">
                  <c:v>Nafta</c:v>
                </c:pt>
                <c:pt idx="4">
                  <c:v>Mercosul</c:v>
                </c:pt>
                <c:pt idx="5">
                  <c:v>África</c:v>
                </c:pt>
                <c:pt idx="6">
                  <c:v>América Central e Caribe</c:v>
                </c:pt>
                <c:pt idx="7">
                  <c:v>Oriente Médio</c:v>
                </c:pt>
                <c:pt idx="8">
                  <c:v>Europa(2)</c:v>
                </c:pt>
                <c:pt idx="9">
                  <c:v>Outros</c:v>
                </c:pt>
              </c:strCache>
            </c:strRef>
          </c:cat>
          <c:val>
            <c:numRef>
              <c:f>'2014'!$C$32:$C$41</c:f>
              <c:numCache>
                <c:formatCode>_-* #,##0_-;\-* #,##0_-;_-* "-"??_-;_-@_-</c:formatCode>
                <c:ptCount val="10"/>
                <c:pt idx="0">
                  <c:v>4201256.805999998</c:v>
                </c:pt>
                <c:pt idx="1">
                  <c:v>1465963.311</c:v>
                </c:pt>
                <c:pt idx="2">
                  <c:v>3900300.6630000011</c:v>
                </c:pt>
                <c:pt idx="3">
                  <c:v>2388771.6389999976</c:v>
                </c:pt>
                <c:pt idx="4">
                  <c:v>759811.28599999961</c:v>
                </c:pt>
                <c:pt idx="5">
                  <c:v>2352197.7039999999</c:v>
                </c:pt>
                <c:pt idx="6">
                  <c:v>1512403.423</c:v>
                </c:pt>
                <c:pt idx="7">
                  <c:v>344030.57699999993</c:v>
                </c:pt>
                <c:pt idx="8">
                  <c:v>426128.37699999998</c:v>
                </c:pt>
                <c:pt idx="9">
                  <c:v>162247.90400000001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zero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26"/>
  <c:chart>
    <c:title>
      <c:tx>
        <c:rich>
          <a:bodyPr/>
          <a:lstStyle/>
          <a:p>
            <a:pPr>
              <a:defRPr/>
            </a:pPr>
            <a:r>
              <a:rPr lang="pt-BR"/>
              <a:t>US$</a:t>
            </a:r>
          </a:p>
        </c:rich>
      </c:tx>
    </c:title>
    <c:plotArea>
      <c:layout/>
      <c:pieChart>
        <c:varyColors val="1"/>
        <c:ser>
          <c:idx val="0"/>
          <c:order val="0"/>
          <c:dLbls>
            <c:showPercent val="1"/>
          </c:dLbls>
          <c:cat>
            <c:strRef>
              <c:f>'2014'!$A$32:$A$41</c:f>
              <c:strCache>
                <c:ptCount val="10"/>
                <c:pt idx="0">
                  <c:v>União Europeia</c:v>
                </c:pt>
                <c:pt idx="1">
                  <c:v>América do Sul</c:v>
                </c:pt>
                <c:pt idx="2">
                  <c:v>Ásia e Oceania</c:v>
                </c:pt>
                <c:pt idx="3">
                  <c:v>Nafta</c:v>
                </c:pt>
                <c:pt idx="4">
                  <c:v>Mercosul</c:v>
                </c:pt>
                <c:pt idx="5">
                  <c:v>África</c:v>
                </c:pt>
                <c:pt idx="6">
                  <c:v>América Central e Caribe</c:v>
                </c:pt>
                <c:pt idx="7">
                  <c:v>Oriente Médio</c:v>
                </c:pt>
                <c:pt idx="8">
                  <c:v>Europa(2)</c:v>
                </c:pt>
                <c:pt idx="9">
                  <c:v>Outros</c:v>
                </c:pt>
              </c:strCache>
            </c:strRef>
          </c:cat>
          <c:val>
            <c:numRef>
              <c:f>'2014'!$B$32:$B$41</c:f>
              <c:numCache>
                <c:formatCode>_-[$$-409]* #,##0_ ;_-[$$-409]* \-#,##0\ ;_-[$$-409]* "-"??_ ;_-@_ </c:formatCode>
                <c:ptCount val="10"/>
                <c:pt idx="0">
                  <c:v>3297043176</c:v>
                </c:pt>
                <c:pt idx="1">
                  <c:v>1919020899</c:v>
                </c:pt>
                <c:pt idx="2">
                  <c:v>4128691400</c:v>
                </c:pt>
                <c:pt idx="3">
                  <c:v>3205231601</c:v>
                </c:pt>
                <c:pt idx="4">
                  <c:v>2348503140</c:v>
                </c:pt>
                <c:pt idx="5">
                  <c:v>1952615489</c:v>
                </c:pt>
                <c:pt idx="6">
                  <c:v>934010514</c:v>
                </c:pt>
                <c:pt idx="7">
                  <c:v>273409375</c:v>
                </c:pt>
                <c:pt idx="8">
                  <c:v>362472763</c:v>
                </c:pt>
                <c:pt idx="9">
                  <c:v>114458368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</c:legend>
    <c:plotVisOnly val="1"/>
    <c:dispBlanksAs val="zero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26"/>
  <c:chart>
    <c:title>
      <c:tx>
        <c:rich>
          <a:bodyPr/>
          <a:lstStyle/>
          <a:p>
            <a:pPr>
              <a:defRPr/>
            </a:pPr>
            <a:r>
              <a:rPr lang="pt-BR"/>
              <a:t>Toneladas</a:t>
            </a:r>
          </a:p>
        </c:rich>
      </c:tx>
    </c:title>
    <c:plotArea>
      <c:layout/>
      <c:pieChart>
        <c:varyColors val="1"/>
        <c:ser>
          <c:idx val="0"/>
          <c:order val="0"/>
          <c:dLbls>
            <c:showPercent val="1"/>
          </c:dLbls>
          <c:cat>
            <c:strRef>
              <c:f>'2015'!$A$32:$A$41</c:f>
              <c:strCache>
                <c:ptCount val="10"/>
                <c:pt idx="0">
                  <c:v>União Europeia</c:v>
                </c:pt>
                <c:pt idx="1">
                  <c:v>América do Sul</c:v>
                </c:pt>
                <c:pt idx="2">
                  <c:v>Ásia e Oceania</c:v>
                </c:pt>
                <c:pt idx="3">
                  <c:v>Nafta</c:v>
                </c:pt>
                <c:pt idx="4">
                  <c:v>Mercosul</c:v>
                </c:pt>
                <c:pt idx="5">
                  <c:v>África</c:v>
                </c:pt>
                <c:pt idx="6">
                  <c:v>América Central e Caribe</c:v>
                </c:pt>
                <c:pt idx="7">
                  <c:v>Oriente Médio</c:v>
                </c:pt>
                <c:pt idx="8">
                  <c:v>Europa(2)</c:v>
                </c:pt>
                <c:pt idx="9">
                  <c:v>Outros</c:v>
                </c:pt>
              </c:strCache>
            </c:strRef>
          </c:cat>
          <c:val>
            <c:numRef>
              <c:f>'2015'!$C$32:$C$41</c:f>
              <c:numCache>
                <c:formatCode>_-* #,##0_-;\-* #,##0_-;_-* "-"??_-;_-@_-</c:formatCode>
                <c:ptCount val="10"/>
                <c:pt idx="0">
                  <c:v>3358022.2919999999</c:v>
                </c:pt>
                <c:pt idx="1">
                  <c:v>964302.21799999999</c:v>
                </c:pt>
                <c:pt idx="2">
                  <c:v>3940343.0999999987</c:v>
                </c:pt>
                <c:pt idx="3">
                  <c:v>1504024.1539999989</c:v>
                </c:pt>
                <c:pt idx="4">
                  <c:v>627025.49100000015</c:v>
                </c:pt>
                <c:pt idx="5">
                  <c:v>1852243.8440000007</c:v>
                </c:pt>
                <c:pt idx="6">
                  <c:v>1419372.473</c:v>
                </c:pt>
                <c:pt idx="7">
                  <c:v>526457.3409999999</c:v>
                </c:pt>
                <c:pt idx="8">
                  <c:v>543666.56099999987</c:v>
                </c:pt>
                <c:pt idx="9">
                  <c:v>141441.625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zero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2</xdr:row>
      <xdr:rowOff>9523</xdr:rowOff>
    </xdr:from>
    <xdr:to>
      <xdr:col>9</xdr:col>
      <xdr:colOff>638175</xdr:colOff>
      <xdr:row>24</xdr:row>
      <xdr:rowOff>76200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733425</xdr:colOff>
      <xdr:row>2</xdr:row>
      <xdr:rowOff>19050</xdr:rowOff>
    </xdr:from>
    <xdr:to>
      <xdr:col>15</xdr:col>
      <xdr:colOff>180974</xdr:colOff>
      <xdr:row>24</xdr:row>
      <xdr:rowOff>95250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133351</xdr:colOff>
      <xdr:row>3</xdr:row>
      <xdr:rowOff>19051</xdr:rowOff>
    </xdr:from>
    <xdr:to>
      <xdr:col>14</xdr:col>
      <xdr:colOff>0</xdr:colOff>
      <xdr:row>30</xdr:row>
      <xdr:rowOff>52916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143933</xdr:colOff>
      <xdr:row>30</xdr:row>
      <xdr:rowOff>127000</xdr:rowOff>
    </xdr:from>
    <xdr:to>
      <xdr:col>14</xdr:col>
      <xdr:colOff>10584</xdr:colOff>
      <xdr:row>51</xdr:row>
      <xdr:rowOff>148167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133351</xdr:colOff>
      <xdr:row>3</xdr:row>
      <xdr:rowOff>19051</xdr:rowOff>
    </xdr:from>
    <xdr:to>
      <xdr:col>14</xdr:col>
      <xdr:colOff>0</xdr:colOff>
      <xdr:row>30</xdr:row>
      <xdr:rowOff>52916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143933</xdr:colOff>
      <xdr:row>30</xdr:row>
      <xdr:rowOff>127000</xdr:rowOff>
    </xdr:from>
    <xdr:to>
      <xdr:col>14</xdr:col>
      <xdr:colOff>10584</xdr:colOff>
      <xdr:row>51</xdr:row>
      <xdr:rowOff>148167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161925</xdr:colOff>
      <xdr:row>23</xdr:row>
      <xdr:rowOff>57150</xdr:rowOff>
    </xdr:from>
    <xdr:to>
      <xdr:col>13</xdr:col>
      <xdr:colOff>561975</xdr:colOff>
      <xdr:row>43</xdr:row>
      <xdr:rowOff>47625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152400</xdr:colOff>
      <xdr:row>3</xdr:row>
      <xdr:rowOff>28575</xdr:rowOff>
    </xdr:from>
    <xdr:to>
      <xdr:col>13</xdr:col>
      <xdr:colOff>571500</xdr:colOff>
      <xdr:row>22</xdr:row>
      <xdr:rowOff>152400</xdr:rowOff>
    </xdr:to>
    <xdr:graphicFrame macro="">
      <xdr:nvGraphicFramePr>
        <xdr:cNvPr id="3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133350</xdr:colOff>
      <xdr:row>3</xdr:row>
      <xdr:rowOff>19050</xdr:rowOff>
    </xdr:from>
    <xdr:to>
      <xdr:col>15</xdr:col>
      <xdr:colOff>590550</xdr:colOff>
      <xdr:row>23</xdr:row>
      <xdr:rowOff>128587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133349</xdr:colOff>
      <xdr:row>24</xdr:row>
      <xdr:rowOff>80963</xdr:rowOff>
    </xdr:from>
    <xdr:to>
      <xdr:col>15</xdr:col>
      <xdr:colOff>600074</xdr:colOff>
      <xdr:row>45</xdr:row>
      <xdr:rowOff>133351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133351</xdr:colOff>
      <xdr:row>3</xdr:row>
      <xdr:rowOff>19051</xdr:rowOff>
    </xdr:from>
    <xdr:to>
      <xdr:col>14</xdr:col>
      <xdr:colOff>0</xdr:colOff>
      <xdr:row>30</xdr:row>
      <xdr:rowOff>52916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143933</xdr:colOff>
      <xdr:row>30</xdr:row>
      <xdr:rowOff>127000</xdr:rowOff>
    </xdr:from>
    <xdr:to>
      <xdr:col>14</xdr:col>
      <xdr:colOff>10584</xdr:colOff>
      <xdr:row>51</xdr:row>
      <xdr:rowOff>148167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133351</xdr:colOff>
      <xdr:row>3</xdr:row>
      <xdr:rowOff>19051</xdr:rowOff>
    </xdr:from>
    <xdr:to>
      <xdr:col>14</xdr:col>
      <xdr:colOff>0</xdr:colOff>
      <xdr:row>30</xdr:row>
      <xdr:rowOff>52916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143933</xdr:colOff>
      <xdr:row>30</xdr:row>
      <xdr:rowOff>127000</xdr:rowOff>
    </xdr:from>
    <xdr:to>
      <xdr:col>14</xdr:col>
      <xdr:colOff>10584</xdr:colOff>
      <xdr:row>51</xdr:row>
      <xdr:rowOff>148167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133351</xdr:colOff>
      <xdr:row>3</xdr:row>
      <xdr:rowOff>19051</xdr:rowOff>
    </xdr:from>
    <xdr:to>
      <xdr:col>14</xdr:col>
      <xdr:colOff>0</xdr:colOff>
      <xdr:row>30</xdr:row>
      <xdr:rowOff>52916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143933</xdr:colOff>
      <xdr:row>30</xdr:row>
      <xdr:rowOff>127000</xdr:rowOff>
    </xdr:from>
    <xdr:to>
      <xdr:col>14</xdr:col>
      <xdr:colOff>10584</xdr:colOff>
      <xdr:row>51</xdr:row>
      <xdr:rowOff>148167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133351</xdr:colOff>
      <xdr:row>3</xdr:row>
      <xdr:rowOff>19051</xdr:rowOff>
    </xdr:from>
    <xdr:to>
      <xdr:col>14</xdr:col>
      <xdr:colOff>0</xdr:colOff>
      <xdr:row>30</xdr:row>
      <xdr:rowOff>52916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143933</xdr:colOff>
      <xdr:row>30</xdr:row>
      <xdr:rowOff>127000</xdr:rowOff>
    </xdr:from>
    <xdr:to>
      <xdr:col>14</xdr:col>
      <xdr:colOff>10584</xdr:colOff>
      <xdr:row>51</xdr:row>
      <xdr:rowOff>148167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133351</xdr:colOff>
      <xdr:row>3</xdr:row>
      <xdr:rowOff>19051</xdr:rowOff>
    </xdr:from>
    <xdr:to>
      <xdr:col>14</xdr:col>
      <xdr:colOff>0</xdr:colOff>
      <xdr:row>30</xdr:row>
      <xdr:rowOff>52916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143933</xdr:colOff>
      <xdr:row>30</xdr:row>
      <xdr:rowOff>127000</xdr:rowOff>
    </xdr:from>
    <xdr:to>
      <xdr:col>14</xdr:col>
      <xdr:colOff>10584</xdr:colOff>
      <xdr:row>51</xdr:row>
      <xdr:rowOff>148167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133351</xdr:colOff>
      <xdr:row>3</xdr:row>
      <xdr:rowOff>19051</xdr:rowOff>
    </xdr:from>
    <xdr:to>
      <xdr:col>14</xdr:col>
      <xdr:colOff>0</xdr:colOff>
      <xdr:row>30</xdr:row>
      <xdr:rowOff>52916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143933</xdr:colOff>
      <xdr:row>30</xdr:row>
      <xdr:rowOff>127000</xdr:rowOff>
    </xdr:from>
    <xdr:to>
      <xdr:col>14</xdr:col>
      <xdr:colOff>10584</xdr:colOff>
      <xdr:row>51</xdr:row>
      <xdr:rowOff>148167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workbookViewId="0">
      <selection activeCell="K42" sqref="K42"/>
    </sheetView>
  </sheetViews>
  <sheetFormatPr defaultRowHeight="12.75"/>
  <cols>
    <col min="1" max="1" width="13.85546875" bestFit="1" customWidth="1"/>
    <col min="2" max="2" width="14" bestFit="1" customWidth="1"/>
    <col min="3" max="3" width="15" bestFit="1" customWidth="1"/>
    <col min="4" max="5" width="15" customWidth="1"/>
    <col min="7" max="7" width="13.85546875" bestFit="1" customWidth="1"/>
    <col min="8" max="8" width="15" bestFit="1" customWidth="1"/>
    <col min="9" max="9" width="15" customWidth="1"/>
    <col min="10" max="10" width="11.42578125" bestFit="1" customWidth="1"/>
    <col min="11" max="11" width="12" bestFit="1" customWidth="1"/>
  </cols>
  <sheetData>
    <row r="1" spans="1:14">
      <c r="A1" s="41" t="s">
        <v>14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3" spans="1:14">
      <c r="A3" s="7" t="s">
        <v>0</v>
      </c>
      <c r="B3" s="7" t="s">
        <v>10</v>
      </c>
      <c r="C3" s="7" t="s">
        <v>11</v>
      </c>
      <c r="D3" s="8" t="s">
        <v>12</v>
      </c>
      <c r="E3" s="8" t="s">
        <v>13</v>
      </c>
    </row>
    <row r="4" spans="1:14">
      <c r="A4" s="2" t="s">
        <v>1</v>
      </c>
      <c r="B4" s="3">
        <v>3837315.6730000009</v>
      </c>
      <c r="C4" s="3">
        <v>3156777335</v>
      </c>
      <c r="D4" s="5">
        <f>B4/$B$10</f>
        <v>0.3419522435647967</v>
      </c>
      <c r="E4" s="5">
        <f>C4/$C$10</f>
        <v>0.28655515717607305</v>
      </c>
    </row>
    <row r="5" spans="1:14">
      <c r="A5" s="2" t="s">
        <v>2</v>
      </c>
      <c r="B5" s="3">
        <v>233222.11699999979</v>
      </c>
      <c r="C5" s="3">
        <v>556346867</v>
      </c>
      <c r="D5" s="4">
        <f t="shared" ref="D5:D9" si="0">B5/$B$10</f>
        <v>2.0782972513369614E-2</v>
      </c>
      <c r="E5" s="4">
        <f t="shared" ref="E5:E10" si="1">C5/$C$10</f>
        <v>5.0502156788198305E-2</v>
      </c>
    </row>
    <row r="6" spans="1:14">
      <c r="A6" s="2" t="s">
        <v>3</v>
      </c>
      <c r="B6" s="3">
        <v>3051060.3240000019</v>
      </c>
      <c r="C6" s="3">
        <v>2671655697</v>
      </c>
      <c r="D6" s="5">
        <f t="shared" si="0"/>
        <v>0.27188717633638787</v>
      </c>
      <c r="E6" s="5">
        <f t="shared" si="1"/>
        <v>0.24251844109688717</v>
      </c>
    </row>
    <row r="7" spans="1:14">
      <c r="A7" s="2" t="s">
        <v>4</v>
      </c>
      <c r="B7" s="3">
        <v>1296193.1069999998</v>
      </c>
      <c r="C7" s="3">
        <v>1726787470</v>
      </c>
      <c r="D7" s="4">
        <f t="shared" si="0"/>
        <v>0.11550682268611849</v>
      </c>
      <c r="E7" s="4">
        <f t="shared" si="1"/>
        <v>0.15674841851825558</v>
      </c>
    </row>
    <row r="8" spans="1:14">
      <c r="A8" s="2" t="s">
        <v>5</v>
      </c>
      <c r="B8" s="3">
        <v>1116295.8190000008</v>
      </c>
      <c r="C8" s="3">
        <v>1576535508</v>
      </c>
      <c r="D8" s="4">
        <f t="shared" si="0"/>
        <v>9.9475751363094181E-2</v>
      </c>
      <c r="E8" s="4">
        <f t="shared" si="1"/>
        <v>0.14310935880075309</v>
      </c>
    </row>
    <row r="9" spans="1:14">
      <c r="A9" s="2" t="s">
        <v>7</v>
      </c>
      <c r="B9" s="3">
        <v>1687701.2219999996</v>
      </c>
      <c r="C9" s="3">
        <v>1328196275</v>
      </c>
      <c r="D9" s="4">
        <f t="shared" si="0"/>
        <v>0.15039503353623335</v>
      </c>
      <c r="E9" s="4">
        <f t="shared" si="1"/>
        <v>0.12056646761983285</v>
      </c>
    </row>
    <row r="10" spans="1:14">
      <c r="A10" s="2" t="s">
        <v>8</v>
      </c>
      <c r="B10" s="3">
        <v>11221788.262</v>
      </c>
      <c r="C10" s="3">
        <v>11016299152</v>
      </c>
      <c r="D10" s="4">
        <f>B10/$B$10</f>
        <v>1</v>
      </c>
      <c r="E10" s="4">
        <f t="shared" si="1"/>
        <v>1</v>
      </c>
    </row>
    <row r="13" spans="1:14">
      <c r="A13" s="7" t="s">
        <v>9</v>
      </c>
      <c r="B13" s="7" t="s">
        <v>10</v>
      </c>
      <c r="C13" s="7" t="s">
        <v>11</v>
      </c>
      <c r="D13" s="8" t="s">
        <v>12</v>
      </c>
      <c r="E13" s="8" t="s">
        <v>13</v>
      </c>
    </row>
    <row r="14" spans="1:14">
      <c r="A14" s="2" t="s">
        <v>2</v>
      </c>
      <c r="B14" s="3">
        <v>1000853.051</v>
      </c>
      <c r="C14" s="3">
        <v>1362749246</v>
      </c>
      <c r="D14" s="5">
        <f>B14/$B$20</f>
        <v>0.19337132073221261</v>
      </c>
      <c r="E14" s="5">
        <f>C14/$C$20</f>
        <v>0.17554916764433298</v>
      </c>
    </row>
    <row r="15" spans="1:14">
      <c r="A15" s="2" t="s">
        <v>3</v>
      </c>
      <c r="B15" s="3">
        <v>460823.56899999909</v>
      </c>
      <c r="C15" s="3">
        <v>1352222213</v>
      </c>
      <c r="D15" s="4">
        <f t="shared" ref="D15:D20" si="2">B15/$B$20</f>
        <v>8.9034111524191911E-2</v>
      </c>
      <c r="E15" s="4">
        <f t="shared" ref="E15:E20" si="3">C15/$C$20</f>
        <v>0.17419307672273548</v>
      </c>
    </row>
    <row r="16" spans="1:14">
      <c r="A16" s="2" t="s">
        <v>5</v>
      </c>
      <c r="B16" s="3">
        <v>786375.7159999999</v>
      </c>
      <c r="C16" s="3">
        <v>1290671243</v>
      </c>
      <c r="D16" s="5">
        <f t="shared" si="2"/>
        <v>0.15193290427873143</v>
      </c>
      <c r="E16" s="5">
        <f t="shared" si="3"/>
        <v>0.16626408935920015</v>
      </c>
      <c r="H16" s="1"/>
      <c r="I16" s="1"/>
    </row>
    <row r="17" spans="1:8">
      <c r="A17" s="2" t="s">
        <v>4</v>
      </c>
      <c r="B17" s="3">
        <v>620225.45200000191</v>
      </c>
      <c r="C17" s="3">
        <v>1302579451</v>
      </c>
      <c r="D17" s="5">
        <f t="shared" si="2"/>
        <v>0.11983159234529217</v>
      </c>
      <c r="E17" s="5">
        <f t="shared" si="3"/>
        <v>0.1677981030515002</v>
      </c>
    </row>
    <row r="18" spans="1:8">
      <c r="A18" s="2" t="s">
        <v>1</v>
      </c>
      <c r="B18" s="3">
        <v>611651.56700000202</v>
      </c>
      <c r="C18" s="3">
        <v>854848300</v>
      </c>
      <c r="D18" s="5">
        <f t="shared" si="2"/>
        <v>0.11817506198391738</v>
      </c>
      <c r="E18" s="5">
        <f t="shared" si="3"/>
        <v>0.11012143867821524</v>
      </c>
    </row>
    <row r="19" spans="1:8">
      <c r="A19" s="2" t="s">
        <v>7</v>
      </c>
      <c r="B19" s="3">
        <v>1695879.794</v>
      </c>
      <c r="C19" s="3">
        <v>1599707715</v>
      </c>
      <c r="D19" s="4">
        <f t="shared" si="2"/>
        <v>0.32765500913565448</v>
      </c>
      <c r="E19" s="4">
        <f t="shared" si="3"/>
        <v>0.20607412454401594</v>
      </c>
    </row>
    <row r="20" spans="1:8">
      <c r="A20" s="2" t="s">
        <v>8</v>
      </c>
      <c r="B20" s="3">
        <v>5175809.149000003</v>
      </c>
      <c r="C20" s="3">
        <v>7762778168</v>
      </c>
      <c r="D20" s="4">
        <f t="shared" si="2"/>
        <v>1</v>
      </c>
      <c r="E20" s="4">
        <f t="shared" si="3"/>
        <v>1</v>
      </c>
      <c r="H20" s="6"/>
    </row>
    <row r="21" spans="1:8">
      <c r="A21" s="9"/>
      <c r="B21" s="10"/>
      <c r="C21" s="10"/>
      <c r="D21" s="11"/>
      <c r="E21" s="11"/>
      <c r="H21" s="6"/>
    </row>
    <row r="22" spans="1:8">
      <c r="A22" s="7" t="s">
        <v>6</v>
      </c>
      <c r="B22" s="7" t="s">
        <v>10</v>
      </c>
      <c r="C22" s="7" t="s">
        <v>11</v>
      </c>
      <c r="D22" s="8" t="s">
        <v>12</v>
      </c>
      <c r="E22" s="8" t="s">
        <v>13</v>
      </c>
      <c r="H22" s="6"/>
    </row>
    <row r="23" spans="1:8">
      <c r="A23" s="2" t="s">
        <v>1</v>
      </c>
      <c r="B23" s="3">
        <v>4448967.240000003</v>
      </c>
      <c r="C23" s="3">
        <v>4011625635</v>
      </c>
      <c r="D23" s="5">
        <f t="shared" ref="D23:D29" si="4">B23/$B$29</f>
        <v>0.23153090715426949</v>
      </c>
      <c r="E23" s="5">
        <f t="shared" ref="E23:E29" si="5">C23/$C$29</f>
        <v>0.2136220841227145</v>
      </c>
      <c r="H23" s="6"/>
    </row>
    <row r="24" spans="1:8">
      <c r="A24" s="2" t="s">
        <v>4</v>
      </c>
      <c r="B24" s="3">
        <v>1916418.5590000018</v>
      </c>
      <c r="C24" s="3">
        <v>3029366921</v>
      </c>
      <c r="D24" s="5">
        <f t="shared" si="4"/>
        <v>9.9733287191511893E-2</v>
      </c>
      <c r="E24" s="5">
        <f t="shared" si="5"/>
        <v>0.1613160683764627</v>
      </c>
      <c r="H24" s="6"/>
    </row>
    <row r="25" spans="1:8">
      <c r="A25" s="2" t="s">
        <v>5</v>
      </c>
      <c r="B25" s="3">
        <v>1902671.5350000006</v>
      </c>
      <c r="C25" s="3">
        <v>2867206751</v>
      </c>
      <c r="D25" s="5">
        <f t="shared" si="4"/>
        <v>9.9017871508344998E-2</v>
      </c>
      <c r="E25" s="5">
        <f t="shared" si="5"/>
        <v>0.15268091728587654</v>
      </c>
      <c r="H25" s="6"/>
    </row>
    <row r="26" spans="1:8">
      <c r="A26" s="2" t="s">
        <v>3</v>
      </c>
      <c r="B26" s="3">
        <v>3511883.8930000011</v>
      </c>
      <c r="C26" s="3">
        <v>4023877910</v>
      </c>
      <c r="D26" s="5">
        <f t="shared" si="4"/>
        <v>0.18276368867277998</v>
      </c>
      <c r="E26" s="5">
        <f t="shared" si="5"/>
        <v>0.2142745269872503</v>
      </c>
      <c r="H26" s="6"/>
    </row>
    <row r="27" spans="1:8">
      <c r="A27" s="2" t="s">
        <v>2</v>
      </c>
      <c r="B27" s="3">
        <v>4051913.3750000019</v>
      </c>
      <c r="C27" s="3">
        <v>1919096113</v>
      </c>
      <c r="D27" s="5">
        <f t="shared" si="4"/>
        <v>0.21086763035465003</v>
      </c>
      <c r="E27" s="5">
        <f t="shared" si="5"/>
        <v>0.10219331228569647</v>
      </c>
      <c r="H27" s="6"/>
    </row>
    <row r="28" spans="1:8">
      <c r="A28" s="2" t="s">
        <v>7</v>
      </c>
      <c r="B28" s="3">
        <v>3383581.0159999998</v>
      </c>
      <c r="C28" s="3">
        <v>2927903990</v>
      </c>
      <c r="D28" s="5">
        <f t="shared" si="4"/>
        <v>0.17608661511844359</v>
      </c>
      <c r="E28" s="5">
        <f t="shared" si="5"/>
        <v>0.15591309094199948</v>
      </c>
      <c r="H28" s="6"/>
    </row>
    <row r="29" spans="1:8">
      <c r="A29" s="2" t="s">
        <v>8</v>
      </c>
      <c r="B29" s="3">
        <v>19215435.618000008</v>
      </c>
      <c r="C29" s="3">
        <v>18779077320</v>
      </c>
      <c r="D29" s="4">
        <f t="shared" si="4"/>
        <v>1</v>
      </c>
      <c r="E29" s="4">
        <f t="shared" si="5"/>
        <v>1</v>
      </c>
      <c r="H29" s="6"/>
    </row>
    <row r="30" spans="1:8">
      <c r="A30" s="9"/>
      <c r="B30" s="10"/>
      <c r="C30" s="10"/>
      <c r="D30" s="11"/>
      <c r="E30" s="11"/>
      <c r="H30" s="6"/>
    </row>
    <row r="31" spans="1:8">
      <c r="A31" s="12" t="s">
        <v>15</v>
      </c>
      <c r="B31" s="10"/>
      <c r="C31" s="10"/>
      <c r="D31" s="11"/>
      <c r="E31" s="11"/>
      <c r="H31" s="6"/>
    </row>
    <row r="32" spans="1:8">
      <c r="A32" s="9"/>
      <c r="B32" s="10"/>
      <c r="C32" s="10"/>
      <c r="D32" s="11"/>
      <c r="E32" s="11"/>
      <c r="H32" s="6"/>
    </row>
    <row r="33" spans="1:8">
      <c r="A33" s="9"/>
      <c r="B33" s="10"/>
      <c r="C33" s="10"/>
      <c r="D33" s="11"/>
      <c r="E33" s="11"/>
      <c r="H33" s="6"/>
    </row>
    <row r="34" spans="1:8">
      <c r="A34" s="9"/>
      <c r="B34" s="10"/>
      <c r="C34" s="10"/>
      <c r="D34" s="11"/>
      <c r="E34" s="11"/>
      <c r="H34" s="6"/>
    </row>
  </sheetData>
  <mergeCells count="1">
    <mergeCell ref="A1:N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69"/>
  <sheetViews>
    <sheetView zoomScale="90" zoomScaleNormal="90" workbookViewId="0">
      <selection activeCell="A46" sqref="A46"/>
    </sheetView>
  </sheetViews>
  <sheetFormatPr defaultRowHeight="12.75"/>
  <cols>
    <col min="1" max="1" width="24" customWidth="1"/>
    <col min="2" max="2" width="16.85546875" customWidth="1"/>
    <col min="3" max="3" width="14" bestFit="1" customWidth="1"/>
    <col min="4" max="4" width="12" bestFit="1" customWidth="1"/>
    <col min="5" max="5" width="11.85546875" bestFit="1" customWidth="1"/>
  </cols>
  <sheetData>
    <row r="1" spans="1:14">
      <c r="A1" s="43" t="s">
        <v>16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>
      <c r="A2" s="43" t="s">
        <v>42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13.5" thickBot="1"/>
    <row r="4" spans="1:14">
      <c r="A4" s="20" t="s">
        <v>9</v>
      </c>
      <c r="B4" s="21" t="s">
        <v>11</v>
      </c>
      <c r="C4" s="21" t="s">
        <v>10</v>
      </c>
      <c r="D4" s="22" t="s">
        <v>13</v>
      </c>
      <c r="E4" s="21" t="s">
        <v>12</v>
      </c>
    </row>
    <row r="5" spans="1:14">
      <c r="A5" s="33" t="s">
        <v>1</v>
      </c>
      <c r="B5" s="31">
        <f>'1T 2017'!B5+'2T 2017'!B5</f>
        <v>425709252</v>
      </c>
      <c r="C5" s="31">
        <f>'1T 2017'!C5+'2T 2017'!C5</f>
        <v>500189.05299999804</v>
      </c>
      <c r="D5" s="19">
        <f>B5/B15</f>
        <v>0.12632978314147877</v>
      </c>
      <c r="E5" s="4">
        <f>C5/C15</f>
        <v>0.10603796905793539</v>
      </c>
    </row>
    <row r="6" spans="1:14">
      <c r="A6" s="33" t="s">
        <v>2</v>
      </c>
      <c r="B6" s="31">
        <f>'1T 2017'!B6+'2T 2017'!B6</f>
        <v>456350952</v>
      </c>
      <c r="C6" s="31">
        <f>'1T 2017'!C6+'2T 2017'!C6</f>
        <v>545185.38</v>
      </c>
      <c r="D6" s="19">
        <f>B6/B15</f>
        <v>0.1354227481120551</v>
      </c>
      <c r="E6" s="4">
        <f>C6/C15</f>
        <v>0.11557700055318677</v>
      </c>
    </row>
    <row r="7" spans="1:14">
      <c r="A7" s="33" t="s">
        <v>23</v>
      </c>
      <c r="B7" s="31">
        <f>'1T 2017'!B7+'2T 2017'!B7</f>
        <v>511785826</v>
      </c>
      <c r="C7" s="31">
        <f>'1T 2017'!C7+'2T 2017'!C7</f>
        <v>172347.02599999993</v>
      </c>
      <c r="D7" s="19">
        <f>B7/B15</f>
        <v>0.15187312023339017</v>
      </c>
      <c r="E7" s="4">
        <f>C7/C15</f>
        <v>3.6536842421090031E-2</v>
      </c>
    </row>
    <row r="8" spans="1:14">
      <c r="A8" s="33" t="s">
        <v>4</v>
      </c>
      <c r="B8" s="31">
        <f>'1T 2017'!B8+'2T 2017'!B8</f>
        <v>549947889</v>
      </c>
      <c r="C8" s="31">
        <f>'1T 2017'!C8+'2T 2017'!C8</f>
        <v>717961.61999999802</v>
      </c>
      <c r="D8" s="19">
        <f>B8/B15</f>
        <v>0.16319776286300688</v>
      </c>
      <c r="E8" s="4">
        <f>C8/C15</f>
        <v>0.15220483453152511</v>
      </c>
    </row>
    <row r="9" spans="1:14">
      <c r="A9" s="33" t="s">
        <v>5</v>
      </c>
      <c r="B9" s="31">
        <f>'1T 2017'!B9+'2T 2017'!B9</f>
        <v>298373203</v>
      </c>
      <c r="C9" s="31">
        <f>'1T 2017'!C9+'2T 2017'!C9</f>
        <v>384059.05399999977</v>
      </c>
      <c r="D9" s="19">
        <f>B9/B15</f>
        <v>8.854264231546094E-2</v>
      </c>
      <c r="E9" s="4">
        <f>C9/C15</f>
        <v>8.1418899194645247E-2</v>
      </c>
    </row>
    <row r="10" spans="1:14">
      <c r="A10" s="33" t="s">
        <v>24</v>
      </c>
      <c r="B10" s="31">
        <f>'1T 2017'!B10+'2T 2017'!B10</f>
        <v>977455684</v>
      </c>
      <c r="C10" s="31">
        <f>'1T 2017'!C10+'2T 2017'!C10</f>
        <v>2014864.2419999999</v>
      </c>
      <c r="D10" s="19">
        <f>B10/B15</f>
        <v>0.2900612660166611</v>
      </c>
      <c r="E10" s="4">
        <f>C10/C15</f>
        <v>0.42714271907333656</v>
      </c>
    </row>
    <row r="11" spans="1:14">
      <c r="A11" s="33" t="s">
        <v>25</v>
      </c>
      <c r="B11" s="31">
        <f>'1T 2017'!B11+'2T 2017'!B11</f>
        <v>27247026</v>
      </c>
      <c r="C11" s="31">
        <f>'1T 2017'!C11+'2T 2017'!C11</f>
        <v>68067.87</v>
      </c>
      <c r="D11" s="19">
        <f>B11/B15</f>
        <v>8.085590974729941E-3</v>
      </c>
      <c r="E11" s="4">
        <f>C11/C15</f>
        <v>1.44301012779254E-2</v>
      </c>
    </row>
    <row r="12" spans="1:14">
      <c r="A12" s="33" t="s">
        <v>27</v>
      </c>
      <c r="B12" s="31">
        <f>'1T 2017'!B12+'2T 2017'!B12</f>
        <v>27394021</v>
      </c>
      <c r="C12" s="31">
        <f>'1T 2017'!C12+'2T 2017'!C12</f>
        <v>59902.225999999981</v>
      </c>
      <c r="D12" s="19">
        <f>B12/B15</f>
        <v>8.1292119352461608E-3</v>
      </c>
      <c r="E12" s="4">
        <f>C12/C15</f>
        <v>1.2699019198825759E-2</v>
      </c>
    </row>
    <row r="13" spans="1:14">
      <c r="A13" s="33" t="s">
        <v>26</v>
      </c>
      <c r="B13" s="31">
        <f>'1T 2017'!B13+'2T 2017'!B13</f>
        <v>95509331</v>
      </c>
      <c r="C13" s="31">
        <f>'1T 2017'!C13+'2T 2017'!C13</f>
        <v>254488.62100000001</v>
      </c>
      <c r="D13" s="19">
        <f>B13/B15</f>
        <v>2.834252019784084E-2</v>
      </c>
      <c r="E13" s="4">
        <f>C13/C15</f>
        <v>5.3950514025333442E-2</v>
      </c>
    </row>
    <row r="14" spans="1:14">
      <c r="A14" s="33" t="s">
        <v>7</v>
      </c>
      <c r="B14" s="31">
        <f>'1T 2017'!B14+'2T 2017'!B14</f>
        <v>51741</v>
      </c>
      <c r="C14" s="31">
        <f>'1T 2017'!C14+'2T 2017'!C14</f>
        <v>9.9090000000000007</v>
      </c>
      <c r="D14" s="19">
        <f>B14/B15</f>
        <v>1.5354210130070779E-5</v>
      </c>
      <c r="E14" s="4">
        <f>C14/C15</f>
        <v>2.1006661962973546E-6</v>
      </c>
    </row>
    <row r="15" spans="1:14" ht="13.5" thickBot="1">
      <c r="A15" s="24" t="s">
        <v>8</v>
      </c>
      <c r="B15" s="32">
        <f>SUM(B5:B14)</f>
        <v>3369824925</v>
      </c>
      <c r="C15" s="25">
        <f>SUM(C5:C14)</f>
        <v>4717075.0009999955</v>
      </c>
      <c r="D15" s="27">
        <f>SUM(D5:D14)</f>
        <v>1</v>
      </c>
      <c r="E15" s="26">
        <f>SUM(E5:E14)</f>
        <v>1</v>
      </c>
    </row>
    <row r="16" spans="1:14" ht="13.5" thickBot="1"/>
    <row r="17" spans="1:5">
      <c r="A17" s="20" t="s">
        <v>0</v>
      </c>
      <c r="B17" s="21" t="s">
        <v>11</v>
      </c>
      <c r="C17" s="21" t="s">
        <v>10</v>
      </c>
      <c r="D17" s="22" t="s">
        <v>13</v>
      </c>
      <c r="E17" s="21" t="s">
        <v>12</v>
      </c>
    </row>
    <row r="18" spans="1:5">
      <c r="A18" s="33" t="s">
        <v>1</v>
      </c>
      <c r="B18" s="31">
        <f>'1T 2017'!B18+'2T 2017'!B18</f>
        <v>777090341</v>
      </c>
      <c r="C18" s="3">
        <f>'1T 2017'!C18+'2T 2017'!C18</f>
        <v>1561715.8420000002</v>
      </c>
      <c r="D18" s="19">
        <f>B18/B28</f>
        <v>0.21485021685508901</v>
      </c>
      <c r="E18" s="4">
        <f>C18/C28</f>
        <v>0.28163525427325631</v>
      </c>
    </row>
    <row r="19" spans="1:5">
      <c r="A19" s="33" t="s">
        <v>2</v>
      </c>
      <c r="B19" s="31">
        <f>'1T 2017'!B19+'2T 2017'!B19</f>
        <v>156124281</v>
      </c>
      <c r="C19" s="3">
        <f>'1T 2017'!C19+'2T 2017'!C19</f>
        <v>79296.525999999983</v>
      </c>
      <c r="D19" s="19">
        <f>B19/B28</f>
        <v>4.3165297339855697E-2</v>
      </c>
      <c r="E19" s="4">
        <f>C19/C28</f>
        <v>1.4300102913981885E-2</v>
      </c>
    </row>
    <row r="20" spans="1:5">
      <c r="A20" s="33" t="s">
        <v>23</v>
      </c>
      <c r="B20" s="31">
        <f>'1T 2017'!B20+'2T 2017'!B20</f>
        <v>1296575715</v>
      </c>
      <c r="C20" s="3">
        <f>'1T 2017'!C20+'2T 2017'!C20</f>
        <v>2598825.2790000001</v>
      </c>
      <c r="D20" s="19">
        <f>B20/B28</f>
        <v>0.35847771982124288</v>
      </c>
      <c r="E20" s="4">
        <f>C20/C28</f>
        <v>0.4686645281932994</v>
      </c>
    </row>
    <row r="21" spans="1:5">
      <c r="A21" s="33" t="s">
        <v>4</v>
      </c>
      <c r="B21" s="31">
        <f>'1T 2017'!B21+'2T 2017'!B21</f>
        <v>623123795</v>
      </c>
      <c r="C21" s="3">
        <f>'1T 2017'!C21+'2T 2017'!C21</f>
        <v>561932.62799999956</v>
      </c>
      <c r="D21" s="19">
        <f>B21/B28</f>
        <v>0.17228149086377081</v>
      </c>
      <c r="E21" s="4">
        <f>C21/C28</f>
        <v>0.101337281927386</v>
      </c>
    </row>
    <row r="22" spans="1:5">
      <c r="A22" s="33" t="s">
        <v>5</v>
      </c>
      <c r="B22" s="31">
        <f>'1T 2017'!B22+'2T 2017'!B22</f>
        <v>490380162</v>
      </c>
      <c r="C22" s="3">
        <f>'1T 2017'!C22+'2T 2017'!C22</f>
        <v>178442.65800000008</v>
      </c>
      <c r="D22" s="19">
        <f>B22/B28</f>
        <v>0.13558048348864202</v>
      </c>
      <c r="E22" s="4">
        <f>C22/C28</f>
        <v>3.2179825553069939E-2</v>
      </c>
    </row>
    <row r="23" spans="1:5">
      <c r="A23" s="33" t="s">
        <v>24</v>
      </c>
      <c r="B23" s="31">
        <f>'1T 2017'!B23+'2T 2017'!B23</f>
        <v>20008552</v>
      </c>
      <c r="C23" s="3">
        <f>'1T 2017'!C23+'2T 2017'!C23</f>
        <v>39373.53799999995</v>
      </c>
      <c r="D23" s="19">
        <f>B23/B28</f>
        <v>5.5319716503287814E-3</v>
      </c>
      <c r="E23" s="4">
        <f>C23/C28</f>
        <v>7.1005083562875873E-3</v>
      </c>
    </row>
    <row r="24" spans="1:5">
      <c r="A24" s="33" t="s">
        <v>25</v>
      </c>
      <c r="B24" s="31">
        <f>'1T 2017'!B24+'2T 2017'!B24</f>
        <v>138756246</v>
      </c>
      <c r="C24" s="3">
        <f>'1T 2017'!C24+'2T 2017'!C24</f>
        <v>413637.20599999983</v>
      </c>
      <c r="D24" s="19">
        <f>B24/B28</f>
        <v>3.8363376778991619E-2</v>
      </c>
      <c r="E24" s="4">
        <f>C24/C28</f>
        <v>7.4594120489615459E-2</v>
      </c>
    </row>
    <row r="25" spans="1:5">
      <c r="A25" s="33" t="s">
        <v>27</v>
      </c>
      <c r="B25" s="31">
        <f>'1T 2017'!B25+'2T 2017'!B25</f>
        <v>35484204</v>
      </c>
      <c r="C25" s="3">
        <f>'1T 2017'!C25+'2T 2017'!C25</f>
        <v>4914.8590000000004</v>
      </c>
      <c r="D25" s="19">
        <f>B25/B28</f>
        <v>9.8106854790133303E-3</v>
      </c>
      <c r="E25" s="4">
        <f>C25/C28</f>
        <v>8.8633125627357394E-4</v>
      </c>
    </row>
    <row r="26" spans="1:5">
      <c r="A26" s="33" t="s">
        <v>31</v>
      </c>
      <c r="B26" s="31">
        <f>'1T 2017'!B26+'2T 2017'!B26</f>
        <v>37202905</v>
      </c>
      <c r="C26" s="3">
        <f>'1T 2017'!C26+'2T 2017'!C26</f>
        <v>2341.1</v>
      </c>
      <c r="D26" s="19">
        <f>B26/B28</f>
        <v>1.0285872549391622E-2</v>
      </c>
      <c r="E26" s="4">
        <f>C26/C28</f>
        <v>4.2218710731316273E-4</v>
      </c>
    </row>
    <row r="27" spans="1:5">
      <c r="A27" s="33" t="s">
        <v>7</v>
      </c>
      <c r="B27" s="31">
        <f>'1T 2017'!B27+'2T 2017'!B27</f>
        <v>42147244</v>
      </c>
      <c r="C27" s="3">
        <f>'1T 2017'!C27+'2T 2017'!C27</f>
        <v>104692.065</v>
      </c>
      <c r="D27" s="19">
        <f>B27/B28</f>
        <v>1.1652885173674228E-2</v>
      </c>
      <c r="E27" s="4">
        <f>C27/C28</f>
        <v>1.8879859929516726E-2</v>
      </c>
    </row>
    <row r="28" spans="1:5" ht="13.5" thickBot="1">
      <c r="A28" s="24" t="s">
        <v>8</v>
      </c>
      <c r="B28" s="32">
        <f>SUM(B18:B27)</f>
        <v>3616893445</v>
      </c>
      <c r="C28" s="25">
        <f>SUM(C18:C27)</f>
        <v>5545171.7009999994</v>
      </c>
      <c r="D28" s="27">
        <f>SUM(D18:D27)</f>
        <v>1</v>
      </c>
      <c r="E28" s="26">
        <f>SUM(E18:E27)</f>
        <v>1</v>
      </c>
    </row>
    <row r="29" spans="1:5">
      <c r="A29" s="30"/>
      <c r="B29" s="34"/>
      <c r="C29" s="10"/>
      <c r="D29" s="35"/>
      <c r="E29" s="35"/>
    </row>
    <row r="30" spans="1:5" ht="13.5" thickBot="1">
      <c r="A30" s="30"/>
      <c r="B30" s="34"/>
      <c r="C30" s="10"/>
      <c r="D30" s="35"/>
      <c r="E30" s="35"/>
    </row>
    <row r="31" spans="1:5">
      <c r="A31" s="20" t="s">
        <v>28</v>
      </c>
      <c r="B31" s="21" t="s">
        <v>11</v>
      </c>
      <c r="C31" s="21" t="s">
        <v>10</v>
      </c>
      <c r="D31" s="22" t="s">
        <v>13</v>
      </c>
      <c r="E31" s="21" t="s">
        <v>12</v>
      </c>
    </row>
    <row r="32" spans="1:5">
      <c r="A32" s="33" t="s">
        <v>1</v>
      </c>
      <c r="B32" s="31">
        <f>B5+B18</f>
        <v>1202799593</v>
      </c>
      <c r="C32" s="3">
        <f>C5+C18</f>
        <v>2061904.8949999982</v>
      </c>
      <c r="D32" s="19">
        <f>B32/B42</f>
        <v>0.17215515629836387</v>
      </c>
      <c r="E32" s="4">
        <f>C32/C42</f>
        <v>0.20092139225206468</v>
      </c>
    </row>
    <row r="33" spans="1:5">
      <c r="A33" s="33" t="s">
        <v>2</v>
      </c>
      <c r="B33" s="31">
        <f t="shared" ref="B33:C42" si="0">B6+B19</f>
        <v>612475233</v>
      </c>
      <c r="C33" s="3">
        <f t="shared" si="0"/>
        <v>624481.90599999996</v>
      </c>
      <c r="D33" s="19">
        <f>B33/B42</f>
        <v>8.7662791108037749E-2</v>
      </c>
      <c r="E33" s="4">
        <f>C33/C42</f>
        <v>6.0852357591276336E-2</v>
      </c>
    </row>
    <row r="34" spans="1:5">
      <c r="A34" s="33" t="s">
        <v>23</v>
      </c>
      <c r="B34" s="31">
        <f t="shared" si="0"/>
        <v>1808361541</v>
      </c>
      <c r="C34" s="3">
        <f t="shared" si="0"/>
        <v>2771172.3050000002</v>
      </c>
      <c r="D34" s="19">
        <f>B34/B42</f>
        <v>0.25882845783005276</v>
      </c>
      <c r="E34" s="4">
        <f>C34/C42</f>
        <v>0.27003563502911404</v>
      </c>
    </row>
    <row r="35" spans="1:5">
      <c r="A35" s="33" t="s">
        <v>4</v>
      </c>
      <c r="B35" s="31">
        <f t="shared" si="0"/>
        <v>1173071684</v>
      </c>
      <c r="C35" s="3">
        <f t="shared" si="0"/>
        <v>1279894.2479999976</v>
      </c>
      <c r="D35" s="19">
        <f>B35/B42</f>
        <v>0.16790023897871814</v>
      </c>
      <c r="E35" s="4">
        <f>C35/C42</f>
        <v>0.12471871756411397</v>
      </c>
    </row>
    <row r="36" spans="1:5">
      <c r="A36" s="33" t="s">
        <v>5</v>
      </c>
      <c r="B36" s="31">
        <f t="shared" si="0"/>
        <v>788753365</v>
      </c>
      <c r="C36" s="3">
        <f t="shared" si="0"/>
        <v>562501.71199999982</v>
      </c>
      <c r="D36" s="19">
        <f>B36/B42</f>
        <v>0.11289325305951899</v>
      </c>
      <c r="E36" s="4">
        <f>C36/C42</f>
        <v>5.4812725549696108E-2</v>
      </c>
    </row>
    <row r="37" spans="1:5">
      <c r="A37" s="33" t="s">
        <v>24</v>
      </c>
      <c r="B37" s="31">
        <f t="shared" si="0"/>
        <v>997464236</v>
      </c>
      <c r="C37" s="3">
        <f t="shared" si="0"/>
        <v>2054237.7799999998</v>
      </c>
      <c r="D37" s="19">
        <f>B37/B42</f>
        <v>0.14276577116418104</v>
      </c>
      <c r="E37" s="4">
        <f>C37/C42</f>
        <v>0.20017427368995641</v>
      </c>
    </row>
    <row r="38" spans="1:5">
      <c r="A38" s="33" t="s">
        <v>25</v>
      </c>
      <c r="B38" s="31">
        <f t="shared" si="0"/>
        <v>166003272</v>
      </c>
      <c r="C38" s="3">
        <f t="shared" si="0"/>
        <v>481705.07599999983</v>
      </c>
      <c r="D38" s="19">
        <f>B38/B42</f>
        <v>2.3759834475766912E-2</v>
      </c>
      <c r="E38" s="4">
        <f>C38/C42</f>
        <v>4.6939533806580676E-2</v>
      </c>
    </row>
    <row r="39" spans="1:5">
      <c r="A39" s="33" t="s">
        <v>27</v>
      </c>
      <c r="B39" s="31">
        <f t="shared" si="0"/>
        <v>62878225</v>
      </c>
      <c r="C39" s="3">
        <f t="shared" si="0"/>
        <v>64817.084999999977</v>
      </c>
      <c r="D39" s="19">
        <f>B39/B42</f>
        <v>8.9996793444530963E-3</v>
      </c>
      <c r="E39" s="4">
        <f>C39/C42</f>
        <v>6.3160716051941981E-3</v>
      </c>
    </row>
    <row r="40" spans="1:5">
      <c r="A40" s="33" t="s">
        <v>31</v>
      </c>
      <c r="B40" s="31">
        <f t="shared" si="0"/>
        <v>132712236</v>
      </c>
      <c r="C40" s="3">
        <f t="shared" si="0"/>
        <v>256829.72100000002</v>
      </c>
      <c r="D40" s="19">
        <f>B40/B42</f>
        <v>1.8994931378635203E-2</v>
      </c>
      <c r="E40" s="4">
        <f>C40/C42</f>
        <v>2.5026656292519923E-2</v>
      </c>
    </row>
    <row r="41" spans="1:5">
      <c r="A41" s="33" t="s">
        <v>7</v>
      </c>
      <c r="B41" s="31">
        <f t="shared" si="0"/>
        <v>42198985</v>
      </c>
      <c r="C41" s="3">
        <f t="shared" si="0"/>
        <v>104701.974</v>
      </c>
      <c r="D41" s="19">
        <f>B41/B42</f>
        <v>6.039886362272249E-3</v>
      </c>
      <c r="E41" s="4">
        <f>C41/C42</f>
        <v>1.0202636619483604E-2</v>
      </c>
    </row>
    <row r="42" spans="1:5" ht="13.5" thickBot="1">
      <c r="A42" s="24" t="s">
        <v>8</v>
      </c>
      <c r="B42" s="32">
        <f t="shared" si="0"/>
        <v>6986718370</v>
      </c>
      <c r="C42" s="25">
        <f t="shared" si="0"/>
        <v>10262246.701999996</v>
      </c>
      <c r="D42" s="27">
        <f>SUM(D32:D41)</f>
        <v>0.99999999999999989</v>
      </c>
      <c r="E42" s="26">
        <f>SUM(E32:E41)</f>
        <v>0.99999999999999989</v>
      </c>
    </row>
    <row r="43" spans="1:5">
      <c r="A43" s="28" t="s">
        <v>21</v>
      </c>
      <c r="B43" s="28"/>
      <c r="C43" s="9"/>
    </row>
    <row r="44" spans="1:5">
      <c r="A44" s="28" t="s">
        <v>22</v>
      </c>
      <c r="B44" s="28"/>
      <c r="C44" s="9"/>
    </row>
    <row r="45" spans="1:5">
      <c r="A45" s="28" t="s">
        <v>47</v>
      </c>
      <c r="B45" s="28"/>
      <c r="C45" s="9"/>
    </row>
    <row r="46" spans="1:5">
      <c r="A46" s="28" t="s">
        <v>33</v>
      </c>
      <c r="B46" s="9"/>
      <c r="C46" s="9"/>
    </row>
    <row r="47" spans="1:5">
      <c r="A47" s="28" t="s">
        <v>34</v>
      </c>
    </row>
    <row r="50" spans="1:5">
      <c r="A50" s="30"/>
      <c r="B50" s="30"/>
      <c r="C50" s="10"/>
      <c r="D50" s="9"/>
      <c r="E50" s="9"/>
    </row>
    <row r="51" spans="1:5">
      <c r="A51" s="30"/>
      <c r="B51" s="30"/>
      <c r="C51" s="10"/>
    </row>
    <row r="52" spans="1:5">
      <c r="A52" s="30"/>
      <c r="B52" s="30"/>
      <c r="C52" s="10"/>
    </row>
    <row r="53" spans="1:5">
      <c r="A53" s="30"/>
      <c r="B53" s="30"/>
      <c r="C53" s="10"/>
    </row>
    <row r="54" spans="1:5">
      <c r="A54" s="30"/>
      <c r="B54" s="30"/>
      <c r="C54" s="10"/>
    </row>
    <row r="55" spans="1:5">
      <c r="A55" s="30"/>
      <c r="B55" s="30"/>
      <c r="C55" s="10"/>
    </row>
    <row r="62" spans="1:5">
      <c r="E62" s="29"/>
    </row>
    <row r="63" spans="1:5">
      <c r="E63" s="29"/>
    </row>
    <row r="64" spans="1:5">
      <c r="E64" s="29"/>
    </row>
    <row r="65" spans="5:5">
      <c r="E65" s="29"/>
    </row>
    <row r="66" spans="5:5">
      <c r="E66" s="29"/>
    </row>
    <row r="67" spans="5:5">
      <c r="E67" s="29"/>
    </row>
    <row r="68" spans="5:5">
      <c r="E68" s="29"/>
    </row>
    <row r="69" spans="5:5">
      <c r="E69" s="29"/>
    </row>
  </sheetData>
  <mergeCells count="2">
    <mergeCell ref="A1:N1"/>
    <mergeCell ref="A2:N2"/>
  </mergeCells>
  <pageMargins left="0.511811024" right="0.511811024" top="0.78740157499999996" bottom="0.78740157499999996" header="0.31496062000000002" footer="0.31496062000000002"/>
  <pageSetup paperSize="9" orientation="portrait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69"/>
  <sheetViews>
    <sheetView zoomScale="90" zoomScaleNormal="90" workbookViewId="0">
      <selection activeCell="V38" sqref="V38"/>
    </sheetView>
  </sheetViews>
  <sheetFormatPr defaultRowHeight="12.75"/>
  <cols>
    <col min="1" max="1" width="24" customWidth="1"/>
    <col min="2" max="2" width="16.85546875" customWidth="1"/>
    <col min="3" max="3" width="14" bestFit="1" customWidth="1"/>
    <col min="4" max="4" width="12" bestFit="1" customWidth="1"/>
    <col min="5" max="5" width="11.85546875" bestFit="1" customWidth="1"/>
  </cols>
  <sheetData>
    <row r="1" spans="1:20">
      <c r="A1" s="43" t="s">
        <v>16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20">
      <c r="A2" s="43" t="s">
        <v>42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20" ht="13.5" thickBot="1"/>
    <row r="4" spans="1:20">
      <c r="A4" s="20" t="s">
        <v>9</v>
      </c>
      <c r="B4" s="21" t="s">
        <v>11</v>
      </c>
      <c r="C4" s="21" t="s">
        <v>10</v>
      </c>
      <c r="D4" s="22" t="s">
        <v>13</v>
      </c>
      <c r="E4" s="21" t="s">
        <v>12</v>
      </c>
    </row>
    <row r="5" spans="1:20">
      <c r="A5" s="33" t="s">
        <v>1</v>
      </c>
      <c r="B5" s="31"/>
      <c r="C5" s="31"/>
      <c r="D5" s="19" t="e">
        <f>B5/B15</f>
        <v>#DIV/0!</v>
      </c>
      <c r="E5" s="4" t="e">
        <f>C5/C15</f>
        <v>#DIV/0!</v>
      </c>
    </row>
    <row r="6" spans="1:20">
      <c r="A6" s="33" t="s">
        <v>2</v>
      </c>
      <c r="B6" s="31"/>
      <c r="C6" s="31"/>
      <c r="D6" s="19" t="e">
        <f>B6/B15</f>
        <v>#DIV/0!</v>
      </c>
      <c r="E6" s="4" t="e">
        <f>C6/C15</f>
        <v>#DIV/0!</v>
      </c>
    </row>
    <row r="7" spans="1:20">
      <c r="A7" s="33" t="s">
        <v>23</v>
      </c>
      <c r="B7" s="31"/>
      <c r="C7" s="31"/>
      <c r="D7" s="19" t="e">
        <f>B7/B15</f>
        <v>#DIV/0!</v>
      </c>
      <c r="E7" s="4" t="e">
        <f>C7/C15</f>
        <v>#DIV/0!</v>
      </c>
    </row>
    <row r="8" spans="1:20">
      <c r="A8" s="33" t="s">
        <v>4</v>
      </c>
      <c r="B8" s="31"/>
      <c r="C8" s="31"/>
      <c r="D8" s="19" t="e">
        <f>B8/B15</f>
        <v>#DIV/0!</v>
      </c>
      <c r="E8" s="4" t="e">
        <f>C8/C15</f>
        <v>#DIV/0!</v>
      </c>
    </row>
    <row r="9" spans="1:20">
      <c r="A9" s="33" t="s">
        <v>5</v>
      </c>
      <c r="B9" s="31"/>
      <c r="C9" s="31"/>
      <c r="D9" s="19" t="e">
        <f>B9/B15</f>
        <v>#DIV/0!</v>
      </c>
      <c r="E9" s="4" t="e">
        <f>C9/C15</f>
        <v>#DIV/0!</v>
      </c>
    </row>
    <row r="10" spans="1:20">
      <c r="A10" s="33" t="s">
        <v>24</v>
      </c>
      <c r="B10" s="31"/>
      <c r="C10" s="31"/>
      <c r="D10" s="19" t="e">
        <f>B10/B15</f>
        <v>#DIV/0!</v>
      </c>
      <c r="E10" s="4" t="e">
        <f>C10/C15</f>
        <v>#DIV/0!</v>
      </c>
    </row>
    <row r="11" spans="1:20">
      <c r="A11" s="33" t="s">
        <v>25</v>
      </c>
      <c r="B11" s="31"/>
      <c r="C11" s="31"/>
      <c r="D11" s="19" t="e">
        <f>B11/B15</f>
        <v>#DIV/0!</v>
      </c>
      <c r="E11" s="4" t="e">
        <f>C11/C15</f>
        <v>#DIV/0!</v>
      </c>
    </row>
    <row r="12" spans="1:20">
      <c r="A12" s="33" t="s">
        <v>27</v>
      </c>
      <c r="B12" s="31"/>
      <c r="C12" s="31"/>
      <c r="D12" s="19" t="e">
        <f>B12/B15</f>
        <v>#DIV/0!</v>
      </c>
      <c r="E12" s="4" t="e">
        <f>C12/C15</f>
        <v>#DIV/0!</v>
      </c>
    </row>
    <row r="13" spans="1:20">
      <c r="A13" s="33" t="s">
        <v>26</v>
      </c>
      <c r="B13" s="31"/>
      <c r="C13" s="31"/>
      <c r="D13" s="19" t="e">
        <f>B13/B15</f>
        <v>#DIV/0!</v>
      </c>
      <c r="E13" s="4" t="e">
        <f>C13/C15</f>
        <v>#DIV/0!</v>
      </c>
    </row>
    <row r="14" spans="1:20">
      <c r="A14" s="33" t="s">
        <v>7</v>
      </c>
      <c r="B14" s="31"/>
      <c r="C14" s="31"/>
      <c r="D14" s="19" t="e">
        <f>B14/B15</f>
        <v>#DIV/0!</v>
      </c>
      <c r="E14" s="4" t="e">
        <f>C14/C15</f>
        <v>#DIV/0!</v>
      </c>
      <c r="S14" s="40" t="s">
        <v>1</v>
      </c>
      <c r="T14" s="40">
        <v>2</v>
      </c>
    </row>
    <row r="15" spans="1:20" ht="13.5" thickBot="1">
      <c r="A15" s="24" t="s">
        <v>8</v>
      </c>
      <c r="B15" s="32">
        <f>SUM(B5:B14)</f>
        <v>0</v>
      </c>
      <c r="C15" s="25">
        <f>SUM(C5:C14)</f>
        <v>0</v>
      </c>
      <c r="D15" s="27" t="e">
        <f>SUM(D5:D14)</f>
        <v>#DIV/0!</v>
      </c>
      <c r="E15" s="26" t="e">
        <f>SUM(E5:E14)</f>
        <v>#DIV/0!</v>
      </c>
      <c r="S15" s="40" t="s">
        <v>5</v>
      </c>
      <c r="T15" s="40">
        <v>5</v>
      </c>
    </row>
    <row r="16" spans="1:20" ht="13.5" thickBot="1">
      <c r="S16" s="40" t="s">
        <v>4</v>
      </c>
      <c r="T16" s="40">
        <v>4</v>
      </c>
    </row>
    <row r="17" spans="1:20">
      <c r="A17" s="20" t="s">
        <v>0</v>
      </c>
      <c r="B17" s="21" t="s">
        <v>11</v>
      </c>
      <c r="C17" s="21" t="s">
        <v>10</v>
      </c>
      <c r="D17" s="22" t="s">
        <v>13</v>
      </c>
      <c r="E17" s="21" t="s">
        <v>12</v>
      </c>
      <c r="S17" s="40"/>
      <c r="T17" s="40"/>
    </row>
    <row r="18" spans="1:20">
      <c r="A18" s="33" t="s">
        <v>1</v>
      </c>
      <c r="B18" s="31">
        <v>2</v>
      </c>
      <c r="C18" s="3"/>
      <c r="D18" s="19">
        <f>B18/B28</f>
        <v>0.14285714285714285</v>
      </c>
      <c r="E18" s="4" t="e">
        <f>C18/C28</f>
        <v>#DIV/0!</v>
      </c>
      <c r="S18" s="40" t="s">
        <v>45</v>
      </c>
      <c r="T18" s="40">
        <v>3</v>
      </c>
    </row>
    <row r="19" spans="1:20">
      <c r="A19" s="33" t="s">
        <v>2</v>
      </c>
      <c r="B19" s="31"/>
      <c r="C19" s="3"/>
      <c r="D19" s="19">
        <f>B19/B28</f>
        <v>0</v>
      </c>
      <c r="E19" s="4" t="e">
        <f>C19/C28</f>
        <v>#DIV/0!</v>
      </c>
    </row>
    <row r="20" spans="1:20">
      <c r="A20" s="33" t="s">
        <v>23</v>
      </c>
      <c r="B20" s="31"/>
      <c r="C20" s="3"/>
      <c r="D20" s="19">
        <f>B20/B28</f>
        <v>0</v>
      </c>
      <c r="E20" s="4" t="e">
        <f>C20/C28</f>
        <v>#DIV/0!</v>
      </c>
    </row>
    <row r="21" spans="1:20">
      <c r="A21" s="33" t="s">
        <v>4</v>
      </c>
      <c r="B21" s="31">
        <v>4</v>
      </c>
      <c r="C21" s="3"/>
      <c r="D21" s="19">
        <f>B21/B28</f>
        <v>0.2857142857142857</v>
      </c>
      <c r="E21" s="4" t="e">
        <f>C21/C28</f>
        <v>#DIV/0!</v>
      </c>
    </row>
    <row r="22" spans="1:20">
      <c r="A22" s="33" t="s">
        <v>5</v>
      </c>
      <c r="B22" s="31">
        <v>5</v>
      </c>
      <c r="C22" s="3"/>
      <c r="D22" s="19">
        <f>B22/B28</f>
        <v>0.35714285714285715</v>
      </c>
      <c r="E22" s="4" t="e">
        <f>C22/C28</f>
        <v>#DIV/0!</v>
      </c>
    </row>
    <row r="23" spans="1:20">
      <c r="A23" s="33" t="s">
        <v>24</v>
      </c>
      <c r="B23" s="31"/>
      <c r="C23" s="3"/>
      <c r="D23" s="19">
        <f>B23/B28</f>
        <v>0</v>
      </c>
      <c r="E23" s="4" t="e">
        <f>C23/C28</f>
        <v>#DIV/0!</v>
      </c>
    </row>
    <row r="24" spans="1:20">
      <c r="A24" s="33" t="s">
        <v>25</v>
      </c>
      <c r="B24" s="31">
        <v>3</v>
      </c>
      <c r="C24" s="3"/>
      <c r="D24" s="19">
        <f>B24/B28</f>
        <v>0.21428571428571427</v>
      </c>
      <c r="E24" s="4" t="e">
        <f>C24/C28</f>
        <v>#DIV/0!</v>
      </c>
    </row>
    <row r="25" spans="1:20">
      <c r="A25" s="33" t="s">
        <v>27</v>
      </c>
      <c r="B25" s="31"/>
      <c r="C25" s="3"/>
      <c r="D25" s="19">
        <f>B25/B28</f>
        <v>0</v>
      </c>
      <c r="E25" s="4" t="e">
        <f>C25/C28</f>
        <v>#DIV/0!</v>
      </c>
    </row>
    <row r="26" spans="1:20">
      <c r="A26" s="33" t="s">
        <v>31</v>
      </c>
      <c r="B26" s="31"/>
      <c r="C26" s="3"/>
      <c r="D26" s="19">
        <f>B26/B28</f>
        <v>0</v>
      </c>
      <c r="E26" s="4" t="e">
        <f>C26/C28</f>
        <v>#DIV/0!</v>
      </c>
    </row>
    <row r="27" spans="1:20">
      <c r="A27" s="33" t="s">
        <v>7</v>
      </c>
      <c r="B27" s="31"/>
      <c r="C27" s="3"/>
      <c r="D27" s="19">
        <f>B27/B28</f>
        <v>0</v>
      </c>
      <c r="E27" s="4" t="e">
        <f>C27/C28</f>
        <v>#DIV/0!</v>
      </c>
    </row>
    <row r="28" spans="1:20" ht="13.5" thickBot="1">
      <c r="A28" s="24" t="s">
        <v>8</v>
      </c>
      <c r="B28" s="32">
        <f>SUM(B18:B27)</f>
        <v>14</v>
      </c>
      <c r="C28" s="25">
        <f>SUM(C18:C27)</f>
        <v>0</v>
      </c>
      <c r="D28" s="27">
        <f>SUM(D18:D27)</f>
        <v>1</v>
      </c>
      <c r="E28" s="26" t="e">
        <f>SUM(E18:E27)</f>
        <v>#DIV/0!</v>
      </c>
    </row>
    <row r="29" spans="1:20">
      <c r="A29" s="30"/>
      <c r="B29" s="34"/>
      <c r="C29" s="10"/>
      <c r="D29" s="35"/>
      <c r="E29" s="35"/>
    </row>
    <row r="30" spans="1:20" ht="13.5" thickBot="1">
      <c r="A30" s="30"/>
      <c r="B30" s="34"/>
      <c r="C30" s="10"/>
      <c r="D30" s="35"/>
      <c r="E30" s="35"/>
    </row>
    <row r="31" spans="1:20">
      <c r="A31" s="20" t="s">
        <v>28</v>
      </c>
      <c r="B31" s="21" t="s">
        <v>11</v>
      </c>
      <c r="C31" s="21" t="s">
        <v>10</v>
      </c>
      <c r="D31" s="22" t="s">
        <v>13</v>
      </c>
      <c r="E31" s="21" t="s">
        <v>12</v>
      </c>
    </row>
    <row r="32" spans="1:20">
      <c r="A32" s="33" t="s">
        <v>1</v>
      </c>
      <c r="B32" s="31">
        <f>B5+B18</f>
        <v>2</v>
      </c>
      <c r="C32" s="3">
        <f>C5+C18</f>
        <v>0</v>
      </c>
      <c r="D32" s="19">
        <f>B32/B42</f>
        <v>0.14285714285714285</v>
      </c>
      <c r="E32" s="4" t="e">
        <f>C32/C42</f>
        <v>#DIV/0!</v>
      </c>
    </row>
    <row r="33" spans="1:5">
      <c r="A33" s="33" t="s">
        <v>2</v>
      </c>
      <c r="B33" s="31">
        <f t="shared" ref="B33:C41" si="0">B6+B19</f>
        <v>0</v>
      </c>
      <c r="C33" s="3">
        <f t="shared" si="0"/>
        <v>0</v>
      </c>
      <c r="D33" s="19">
        <f>B33/B42</f>
        <v>0</v>
      </c>
      <c r="E33" s="4" t="e">
        <f>C33/C42</f>
        <v>#DIV/0!</v>
      </c>
    </row>
    <row r="34" spans="1:5">
      <c r="A34" s="33" t="s">
        <v>23</v>
      </c>
      <c r="B34" s="31">
        <f t="shared" si="0"/>
        <v>0</v>
      </c>
      <c r="C34" s="3">
        <f t="shared" si="0"/>
        <v>0</v>
      </c>
      <c r="D34" s="19">
        <f>B34/B42</f>
        <v>0</v>
      </c>
      <c r="E34" s="4" t="e">
        <f>C34/C42</f>
        <v>#DIV/0!</v>
      </c>
    </row>
    <row r="35" spans="1:5">
      <c r="A35" s="33" t="s">
        <v>4</v>
      </c>
      <c r="B35" s="31">
        <f>B8+B21</f>
        <v>4</v>
      </c>
      <c r="C35" s="3">
        <f>C8+C21</f>
        <v>0</v>
      </c>
      <c r="D35" s="19">
        <f>B35/B42</f>
        <v>0.2857142857142857</v>
      </c>
      <c r="E35" s="4" t="e">
        <f>C35/C42</f>
        <v>#DIV/0!</v>
      </c>
    </row>
    <row r="36" spans="1:5">
      <c r="A36" s="33" t="s">
        <v>5</v>
      </c>
      <c r="B36" s="31">
        <f>B9+B22</f>
        <v>5</v>
      </c>
      <c r="C36" s="3">
        <f>C9+C22</f>
        <v>0</v>
      </c>
      <c r="D36" s="19">
        <f>B36/B42</f>
        <v>0.35714285714285715</v>
      </c>
      <c r="E36" s="4" t="e">
        <f>C36/C42</f>
        <v>#DIV/0!</v>
      </c>
    </row>
    <row r="37" spans="1:5">
      <c r="A37" s="33" t="s">
        <v>24</v>
      </c>
      <c r="B37" s="31">
        <f t="shared" si="0"/>
        <v>0</v>
      </c>
      <c r="C37" s="3">
        <f t="shared" si="0"/>
        <v>0</v>
      </c>
      <c r="D37" s="19">
        <f>B37/B42</f>
        <v>0</v>
      </c>
      <c r="E37" s="4" t="e">
        <f>C37/C42</f>
        <v>#DIV/0!</v>
      </c>
    </row>
    <row r="38" spans="1:5">
      <c r="A38" s="33" t="s">
        <v>25</v>
      </c>
      <c r="B38" s="31">
        <f>B11+B24</f>
        <v>3</v>
      </c>
      <c r="C38" s="3">
        <f>C11+C24</f>
        <v>0</v>
      </c>
      <c r="D38" s="19">
        <f>B38/B42</f>
        <v>0.21428571428571427</v>
      </c>
      <c r="E38" s="4" t="e">
        <f>C38/C42</f>
        <v>#DIV/0!</v>
      </c>
    </row>
    <row r="39" spans="1:5">
      <c r="A39" s="33" t="s">
        <v>27</v>
      </c>
      <c r="B39" s="31">
        <f t="shared" si="0"/>
        <v>0</v>
      </c>
      <c r="C39" s="3">
        <f t="shared" si="0"/>
        <v>0</v>
      </c>
      <c r="D39" s="19">
        <f>B39/B42</f>
        <v>0</v>
      </c>
      <c r="E39" s="4" t="e">
        <f>C39/C42</f>
        <v>#DIV/0!</v>
      </c>
    </row>
    <row r="40" spans="1:5">
      <c r="A40" s="33" t="s">
        <v>31</v>
      </c>
      <c r="B40" s="31">
        <f t="shared" si="0"/>
        <v>0</v>
      </c>
      <c r="C40" s="3">
        <f t="shared" si="0"/>
        <v>0</v>
      </c>
      <c r="D40" s="19">
        <f>B40/B42</f>
        <v>0</v>
      </c>
      <c r="E40" s="4" t="e">
        <f>C40/C42</f>
        <v>#DIV/0!</v>
      </c>
    </row>
    <row r="41" spans="1:5">
      <c r="A41" s="33" t="s">
        <v>7</v>
      </c>
      <c r="B41" s="31">
        <f t="shared" si="0"/>
        <v>0</v>
      </c>
      <c r="C41" s="3">
        <f t="shared" si="0"/>
        <v>0</v>
      </c>
      <c r="D41" s="19">
        <f>B41/B42</f>
        <v>0</v>
      </c>
      <c r="E41" s="4" t="e">
        <f>C41/C42</f>
        <v>#DIV/0!</v>
      </c>
    </row>
    <row r="42" spans="1:5" ht="13.5" thickBot="1">
      <c r="A42" s="24" t="s">
        <v>8</v>
      </c>
      <c r="B42" s="32">
        <f>B15+B28</f>
        <v>14</v>
      </c>
      <c r="C42" s="25">
        <f>C15+C28</f>
        <v>0</v>
      </c>
      <c r="D42" s="27">
        <f>SUM(D32:D41)</f>
        <v>1</v>
      </c>
      <c r="E42" s="26" t="e">
        <f>SUM(E32:E41)</f>
        <v>#DIV/0!</v>
      </c>
    </row>
    <row r="43" spans="1:5">
      <c r="A43" s="28" t="s">
        <v>21</v>
      </c>
      <c r="B43" s="28"/>
      <c r="C43" s="9"/>
    </row>
    <row r="44" spans="1:5">
      <c r="A44" s="28" t="s">
        <v>22</v>
      </c>
      <c r="B44" s="28"/>
      <c r="C44" s="9"/>
    </row>
    <row r="45" spans="1:5">
      <c r="A45" s="28" t="s">
        <v>43</v>
      </c>
      <c r="B45" s="28"/>
      <c r="C45" s="9"/>
    </row>
    <row r="46" spans="1:5">
      <c r="A46" s="28" t="s">
        <v>33</v>
      </c>
      <c r="B46" s="9"/>
      <c r="C46" s="9"/>
    </row>
    <row r="47" spans="1:5">
      <c r="A47" s="28" t="s">
        <v>34</v>
      </c>
    </row>
    <row r="50" spans="1:5">
      <c r="A50" s="30"/>
      <c r="B50" s="30"/>
      <c r="C50" s="10"/>
      <c r="D50" s="9"/>
      <c r="E50" s="9"/>
    </row>
    <row r="51" spans="1:5">
      <c r="A51" s="30"/>
      <c r="B51" s="30"/>
      <c r="C51" s="10"/>
    </row>
    <row r="52" spans="1:5">
      <c r="A52" s="30"/>
      <c r="B52" s="30"/>
      <c r="C52" s="10"/>
    </row>
    <row r="53" spans="1:5">
      <c r="A53" s="30"/>
      <c r="B53" s="30"/>
      <c r="C53" s="10"/>
    </row>
    <row r="54" spans="1:5">
      <c r="A54" s="30"/>
      <c r="B54" s="30"/>
      <c r="C54" s="10"/>
    </row>
    <row r="55" spans="1:5">
      <c r="A55" s="30"/>
      <c r="B55" s="30"/>
      <c r="C55" s="10"/>
    </row>
    <row r="62" spans="1:5">
      <c r="E62" s="29"/>
    </row>
    <row r="63" spans="1:5">
      <c r="E63" s="29"/>
    </row>
    <row r="64" spans="1:5">
      <c r="E64" s="29"/>
    </row>
    <row r="65" spans="5:5">
      <c r="E65" s="29"/>
    </row>
    <row r="66" spans="5:5">
      <c r="E66" s="29"/>
    </row>
    <row r="67" spans="5:5">
      <c r="E67" s="29"/>
    </row>
    <row r="68" spans="5:5">
      <c r="E68" s="29"/>
    </row>
    <row r="69" spans="5:5">
      <c r="E69" s="29"/>
    </row>
  </sheetData>
  <mergeCells count="2">
    <mergeCell ref="A1:N1"/>
    <mergeCell ref="A2:N2"/>
  </mergeCells>
  <pageMargins left="0.511811024" right="0.511811024" top="0.78740157499999996" bottom="0.78740157499999996" header="0.31496062000000002" footer="0.31496062000000002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workbookViewId="0">
      <selection activeCell="D31" sqref="D31"/>
    </sheetView>
  </sheetViews>
  <sheetFormatPr defaultRowHeight="12.75"/>
  <cols>
    <col min="1" max="1" width="15.140625" style="13" bestFit="1" customWidth="1"/>
    <col min="2" max="2" width="15" style="13" bestFit="1" customWidth="1"/>
    <col min="3" max="3" width="11.28515625" style="13" bestFit="1" customWidth="1"/>
    <col min="4" max="4" width="12" style="13" bestFit="1" customWidth="1"/>
    <col min="5" max="5" width="11.28515625" style="13" bestFit="1" customWidth="1"/>
    <col min="6" max="256" width="9.140625" style="13"/>
    <col min="257" max="257" width="15.140625" style="13" bestFit="1" customWidth="1"/>
    <col min="258" max="258" width="15" style="13" bestFit="1" customWidth="1"/>
    <col min="259" max="259" width="11.28515625" style="13" bestFit="1" customWidth="1"/>
    <col min="260" max="260" width="12" style="13" bestFit="1" customWidth="1"/>
    <col min="261" max="261" width="11.28515625" style="13" bestFit="1" customWidth="1"/>
    <col min="262" max="512" width="9.140625" style="13"/>
    <col min="513" max="513" width="15.140625" style="13" bestFit="1" customWidth="1"/>
    <col min="514" max="514" width="15" style="13" bestFit="1" customWidth="1"/>
    <col min="515" max="515" width="11.28515625" style="13" bestFit="1" customWidth="1"/>
    <col min="516" max="516" width="12" style="13" bestFit="1" customWidth="1"/>
    <col min="517" max="517" width="11.28515625" style="13" bestFit="1" customWidth="1"/>
    <col min="518" max="768" width="9.140625" style="13"/>
    <col min="769" max="769" width="15.140625" style="13" bestFit="1" customWidth="1"/>
    <col min="770" max="770" width="15" style="13" bestFit="1" customWidth="1"/>
    <col min="771" max="771" width="11.28515625" style="13" bestFit="1" customWidth="1"/>
    <col min="772" max="772" width="12" style="13" bestFit="1" customWidth="1"/>
    <col min="773" max="773" width="11.28515625" style="13" bestFit="1" customWidth="1"/>
    <col min="774" max="1024" width="9.140625" style="13"/>
    <col min="1025" max="1025" width="15.140625" style="13" bestFit="1" customWidth="1"/>
    <col min="1026" max="1026" width="15" style="13" bestFit="1" customWidth="1"/>
    <col min="1027" max="1027" width="11.28515625" style="13" bestFit="1" customWidth="1"/>
    <col min="1028" max="1028" width="12" style="13" bestFit="1" customWidth="1"/>
    <col min="1029" max="1029" width="11.28515625" style="13" bestFit="1" customWidth="1"/>
    <col min="1030" max="1280" width="9.140625" style="13"/>
    <col min="1281" max="1281" width="15.140625" style="13" bestFit="1" customWidth="1"/>
    <col min="1282" max="1282" width="15" style="13" bestFit="1" customWidth="1"/>
    <col min="1283" max="1283" width="11.28515625" style="13" bestFit="1" customWidth="1"/>
    <col min="1284" max="1284" width="12" style="13" bestFit="1" customWidth="1"/>
    <col min="1285" max="1285" width="11.28515625" style="13" bestFit="1" customWidth="1"/>
    <col min="1286" max="1536" width="9.140625" style="13"/>
    <col min="1537" max="1537" width="15.140625" style="13" bestFit="1" customWidth="1"/>
    <col min="1538" max="1538" width="15" style="13" bestFit="1" customWidth="1"/>
    <col min="1539" max="1539" width="11.28515625" style="13" bestFit="1" customWidth="1"/>
    <col min="1540" max="1540" width="12" style="13" bestFit="1" customWidth="1"/>
    <col min="1541" max="1541" width="11.28515625" style="13" bestFit="1" customWidth="1"/>
    <col min="1542" max="1792" width="9.140625" style="13"/>
    <col min="1793" max="1793" width="15.140625" style="13" bestFit="1" customWidth="1"/>
    <col min="1794" max="1794" width="15" style="13" bestFit="1" customWidth="1"/>
    <col min="1795" max="1795" width="11.28515625" style="13" bestFit="1" customWidth="1"/>
    <col min="1796" max="1796" width="12" style="13" bestFit="1" customWidth="1"/>
    <col min="1797" max="1797" width="11.28515625" style="13" bestFit="1" customWidth="1"/>
    <col min="1798" max="2048" width="9.140625" style="13"/>
    <col min="2049" max="2049" width="15.140625" style="13" bestFit="1" customWidth="1"/>
    <col min="2050" max="2050" width="15" style="13" bestFit="1" customWidth="1"/>
    <col min="2051" max="2051" width="11.28515625" style="13" bestFit="1" customWidth="1"/>
    <col min="2052" max="2052" width="12" style="13" bestFit="1" customWidth="1"/>
    <col min="2053" max="2053" width="11.28515625" style="13" bestFit="1" customWidth="1"/>
    <col min="2054" max="2304" width="9.140625" style="13"/>
    <col min="2305" max="2305" width="15.140625" style="13" bestFit="1" customWidth="1"/>
    <col min="2306" max="2306" width="15" style="13" bestFit="1" customWidth="1"/>
    <col min="2307" max="2307" width="11.28515625" style="13" bestFit="1" customWidth="1"/>
    <col min="2308" max="2308" width="12" style="13" bestFit="1" customWidth="1"/>
    <col min="2309" max="2309" width="11.28515625" style="13" bestFit="1" customWidth="1"/>
    <col min="2310" max="2560" width="9.140625" style="13"/>
    <col min="2561" max="2561" width="15.140625" style="13" bestFit="1" customWidth="1"/>
    <col min="2562" max="2562" width="15" style="13" bestFit="1" customWidth="1"/>
    <col min="2563" max="2563" width="11.28515625" style="13" bestFit="1" customWidth="1"/>
    <col min="2564" max="2564" width="12" style="13" bestFit="1" customWidth="1"/>
    <col min="2565" max="2565" width="11.28515625" style="13" bestFit="1" customWidth="1"/>
    <col min="2566" max="2816" width="9.140625" style="13"/>
    <col min="2817" max="2817" width="15.140625" style="13" bestFit="1" customWidth="1"/>
    <col min="2818" max="2818" width="15" style="13" bestFit="1" customWidth="1"/>
    <col min="2819" max="2819" width="11.28515625" style="13" bestFit="1" customWidth="1"/>
    <col min="2820" max="2820" width="12" style="13" bestFit="1" customWidth="1"/>
    <col min="2821" max="2821" width="11.28515625" style="13" bestFit="1" customWidth="1"/>
    <col min="2822" max="3072" width="9.140625" style="13"/>
    <col min="3073" max="3073" width="15.140625" style="13" bestFit="1" customWidth="1"/>
    <col min="3074" max="3074" width="15" style="13" bestFit="1" customWidth="1"/>
    <col min="3075" max="3075" width="11.28515625" style="13" bestFit="1" customWidth="1"/>
    <col min="3076" max="3076" width="12" style="13" bestFit="1" customWidth="1"/>
    <col min="3077" max="3077" width="11.28515625" style="13" bestFit="1" customWidth="1"/>
    <col min="3078" max="3328" width="9.140625" style="13"/>
    <col min="3329" max="3329" width="15.140625" style="13" bestFit="1" customWidth="1"/>
    <col min="3330" max="3330" width="15" style="13" bestFit="1" customWidth="1"/>
    <col min="3331" max="3331" width="11.28515625" style="13" bestFit="1" customWidth="1"/>
    <col min="3332" max="3332" width="12" style="13" bestFit="1" customWidth="1"/>
    <col min="3333" max="3333" width="11.28515625" style="13" bestFit="1" customWidth="1"/>
    <col min="3334" max="3584" width="9.140625" style="13"/>
    <col min="3585" max="3585" width="15.140625" style="13" bestFit="1" customWidth="1"/>
    <col min="3586" max="3586" width="15" style="13" bestFit="1" customWidth="1"/>
    <col min="3587" max="3587" width="11.28515625" style="13" bestFit="1" customWidth="1"/>
    <col min="3588" max="3588" width="12" style="13" bestFit="1" customWidth="1"/>
    <col min="3589" max="3589" width="11.28515625" style="13" bestFit="1" customWidth="1"/>
    <col min="3590" max="3840" width="9.140625" style="13"/>
    <col min="3841" max="3841" width="15.140625" style="13" bestFit="1" customWidth="1"/>
    <col min="3842" max="3842" width="15" style="13" bestFit="1" customWidth="1"/>
    <col min="3843" max="3843" width="11.28515625" style="13" bestFit="1" customWidth="1"/>
    <col min="3844" max="3844" width="12" style="13" bestFit="1" customWidth="1"/>
    <col min="3845" max="3845" width="11.28515625" style="13" bestFit="1" customWidth="1"/>
    <col min="3846" max="4096" width="9.140625" style="13"/>
    <col min="4097" max="4097" width="15.140625" style="13" bestFit="1" customWidth="1"/>
    <col min="4098" max="4098" width="15" style="13" bestFit="1" customWidth="1"/>
    <col min="4099" max="4099" width="11.28515625" style="13" bestFit="1" customWidth="1"/>
    <col min="4100" max="4100" width="12" style="13" bestFit="1" customWidth="1"/>
    <col min="4101" max="4101" width="11.28515625" style="13" bestFit="1" customWidth="1"/>
    <col min="4102" max="4352" width="9.140625" style="13"/>
    <col min="4353" max="4353" width="15.140625" style="13" bestFit="1" customWidth="1"/>
    <col min="4354" max="4354" width="15" style="13" bestFit="1" customWidth="1"/>
    <col min="4355" max="4355" width="11.28515625" style="13" bestFit="1" customWidth="1"/>
    <col min="4356" max="4356" width="12" style="13" bestFit="1" customWidth="1"/>
    <col min="4357" max="4357" width="11.28515625" style="13" bestFit="1" customWidth="1"/>
    <col min="4358" max="4608" width="9.140625" style="13"/>
    <col min="4609" max="4609" width="15.140625" style="13" bestFit="1" customWidth="1"/>
    <col min="4610" max="4610" width="15" style="13" bestFit="1" customWidth="1"/>
    <col min="4611" max="4611" width="11.28515625" style="13" bestFit="1" customWidth="1"/>
    <col min="4612" max="4612" width="12" style="13" bestFit="1" customWidth="1"/>
    <col min="4613" max="4613" width="11.28515625" style="13" bestFit="1" customWidth="1"/>
    <col min="4614" max="4864" width="9.140625" style="13"/>
    <col min="4865" max="4865" width="15.140625" style="13" bestFit="1" customWidth="1"/>
    <col min="4866" max="4866" width="15" style="13" bestFit="1" customWidth="1"/>
    <col min="4867" max="4867" width="11.28515625" style="13" bestFit="1" customWidth="1"/>
    <col min="4868" max="4868" width="12" style="13" bestFit="1" customWidth="1"/>
    <col min="4869" max="4869" width="11.28515625" style="13" bestFit="1" customWidth="1"/>
    <col min="4870" max="5120" width="9.140625" style="13"/>
    <col min="5121" max="5121" width="15.140625" style="13" bestFit="1" customWidth="1"/>
    <col min="5122" max="5122" width="15" style="13" bestFit="1" customWidth="1"/>
    <col min="5123" max="5123" width="11.28515625" style="13" bestFit="1" customWidth="1"/>
    <col min="5124" max="5124" width="12" style="13" bestFit="1" customWidth="1"/>
    <col min="5125" max="5125" width="11.28515625" style="13" bestFit="1" customWidth="1"/>
    <col min="5126" max="5376" width="9.140625" style="13"/>
    <col min="5377" max="5377" width="15.140625" style="13" bestFit="1" customWidth="1"/>
    <col min="5378" max="5378" width="15" style="13" bestFit="1" customWidth="1"/>
    <col min="5379" max="5379" width="11.28515625" style="13" bestFit="1" customWidth="1"/>
    <col min="5380" max="5380" width="12" style="13" bestFit="1" customWidth="1"/>
    <col min="5381" max="5381" width="11.28515625" style="13" bestFit="1" customWidth="1"/>
    <col min="5382" max="5632" width="9.140625" style="13"/>
    <col min="5633" max="5633" width="15.140625" style="13" bestFit="1" customWidth="1"/>
    <col min="5634" max="5634" width="15" style="13" bestFit="1" customWidth="1"/>
    <col min="5635" max="5635" width="11.28515625" style="13" bestFit="1" customWidth="1"/>
    <col min="5636" max="5636" width="12" style="13" bestFit="1" customWidth="1"/>
    <col min="5637" max="5637" width="11.28515625" style="13" bestFit="1" customWidth="1"/>
    <col min="5638" max="5888" width="9.140625" style="13"/>
    <col min="5889" max="5889" width="15.140625" style="13" bestFit="1" customWidth="1"/>
    <col min="5890" max="5890" width="15" style="13" bestFit="1" customWidth="1"/>
    <col min="5891" max="5891" width="11.28515625" style="13" bestFit="1" customWidth="1"/>
    <col min="5892" max="5892" width="12" style="13" bestFit="1" customWidth="1"/>
    <col min="5893" max="5893" width="11.28515625" style="13" bestFit="1" customWidth="1"/>
    <col min="5894" max="6144" width="9.140625" style="13"/>
    <col min="6145" max="6145" width="15.140625" style="13" bestFit="1" customWidth="1"/>
    <col min="6146" max="6146" width="15" style="13" bestFit="1" customWidth="1"/>
    <col min="6147" max="6147" width="11.28515625" style="13" bestFit="1" customWidth="1"/>
    <col min="6148" max="6148" width="12" style="13" bestFit="1" customWidth="1"/>
    <col min="6149" max="6149" width="11.28515625" style="13" bestFit="1" customWidth="1"/>
    <col min="6150" max="6400" width="9.140625" style="13"/>
    <col min="6401" max="6401" width="15.140625" style="13" bestFit="1" customWidth="1"/>
    <col min="6402" max="6402" width="15" style="13" bestFit="1" customWidth="1"/>
    <col min="6403" max="6403" width="11.28515625" style="13" bestFit="1" customWidth="1"/>
    <col min="6404" max="6404" width="12" style="13" bestFit="1" customWidth="1"/>
    <col min="6405" max="6405" width="11.28515625" style="13" bestFit="1" customWidth="1"/>
    <col min="6406" max="6656" width="9.140625" style="13"/>
    <col min="6657" max="6657" width="15.140625" style="13" bestFit="1" customWidth="1"/>
    <col min="6658" max="6658" width="15" style="13" bestFit="1" customWidth="1"/>
    <col min="6659" max="6659" width="11.28515625" style="13" bestFit="1" customWidth="1"/>
    <col min="6660" max="6660" width="12" style="13" bestFit="1" customWidth="1"/>
    <col min="6661" max="6661" width="11.28515625" style="13" bestFit="1" customWidth="1"/>
    <col min="6662" max="6912" width="9.140625" style="13"/>
    <col min="6913" max="6913" width="15.140625" style="13" bestFit="1" customWidth="1"/>
    <col min="6914" max="6914" width="15" style="13" bestFit="1" customWidth="1"/>
    <col min="6915" max="6915" width="11.28515625" style="13" bestFit="1" customWidth="1"/>
    <col min="6916" max="6916" width="12" style="13" bestFit="1" customWidth="1"/>
    <col min="6917" max="6917" width="11.28515625" style="13" bestFit="1" customWidth="1"/>
    <col min="6918" max="7168" width="9.140625" style="13"/>
    <col min="7169" max="7169" width="15.140625" style="13" bestFit="1" customWidth="1"/>
    <col min="7170" max="7170" width="15" style="13" bestFit="1" customWidth="1"/>
    <col min="7171" max="7171" width="11.28515625" style="13" bestFit="1" customWidth="1"/>
    <col min="7172" max="7172" width="12" style="13" bestFit="1" customWidth="1"/>
    <col min="7173" max="7173" width="11.28515625" style="13" bestFit="1" customWidth="1"/>
    <col min="7174" max="7424" width="9.140625" style="13"/>
    <col min="7425" max="7425" width="15.140625" style="13" bestFit="1" customWidth="1"/>
    <col min="7426" max="7426" width="15" style="13" bestFit="1" customWidth="1"/>
    <col min="7427" max="7427" width="11.28515625" style="13" bestFit="1" customWidth="1"/>
    <col min="7428" max="7428" width="12" style="13" bestFit="1" customWidth="1"/>
    <col min="7429" max="7429" width="11.28515625" style="13" bestFit="1" customWidth="1"/>
    <col min="7430" max="7680" width="9.140625" style="13"/>
    <col min="7681" max="7681" width="15.140625" style="13" bestFit="1" customWidth="1"/>
    <col min="7682" max="7682" width="15" style="13" bestFit="1" customWidth="1"/>
    <col min="7683" max="7683" width="11.28515625" style="13" bestFit="1" customWidth="1"/>
    <col min="7684" max="7684" width="12" style="13" bestFit="1" customWidth="1"/>
    <col min="7685" max="7685" width="11.28515625" style="13" bestFit="1" customWidth="1"/>
    <col min="7686" max="7936" width="9.140625" style="13"/>
    <col min="7937" max="7937" width="15.140625" style="13" bestFit="1" customWidth="1"/>
    <col min="7938" max="7938" width="15" style="13" bestFit="1" customWidth="1"/>
    <col min="7939" max="7939" width="11.28515625" style="13" bestFit="1" customWidth="1"/>
    <col min="7940" max="7940" width="12" style="13" bestFit="1" customWidth="1"/>
    <col min="7941" max="7941" width="11.28515625" style="13" bestFit="1" customWidth="1"/>
    <col min="7942" max="8192" width="9.140625" style="13"/>
    <col min="8193" max="8193" width="15.140625" style="13" bestFit="1" customWidth="1"/>
    <col min="8194" max="8194" width="15" style="13" bestFit="1" customWidth="1"/>
    <col min="8195" max="8195" width="11.28515625" style="13" bestFit="1" customWidth="1"/>
    <col min="8196" max="8196" width="12" style="13" bestFit="1" customWidth="1"/>
    <col min="8197" max="8197" width="11.28515625" style="13" bestFit="1" customWidth="1"/>
    <col min="8198" max="8448" width="9.140625" style="13"/>
    <col min="8449" max="8449" width="15.140625" style="13" bestFit="1" customWidth="1"/>
    <col min="8450" max="8450" width="15" style="13" bestFit="1" customWidth="1"/>
    <col min="8451" max="8451" width="11.28515625" style="13" bestFit="1" customWidth="1"/>
    <col min="8452" max="8452" width="12" style="13" bestFit="1" customWidth="1"/>
    <col min="8453" max="8453" width="11.28515625" style="13" bestFit="1" customWidth="1"/>
    <col min="8454" max="8704" width="9.140625" style="13"/>
    <col min="8705" max="8705" width="15.140625" style="13" bestFit="1" customWidth="1"/>
    <col min="8706" max="8706" width="15" style="13" bestFit="1" customWidth="1"/>
    <col min="8707" max="8707" width="11.28515625" style="13" bestFit="1" customWidth="1"/>
    <col min="8708" max="8708" width="12" style="13" bestFit="1" customWidth="1"/>
    <col min="8709" max="8709" width="11.28515625" style="13" bestFit="1" customWidth="1"/>
    <col min="8710" max="8960" width="9.140625" style="13"/>
    <col min="8961" max="8961" width="15.140625" style="13" bestFit="1" customWidth="1"/>
    <col min="8962" max="8962" width="15" style="13" bestFit="1" customWidth="1"/>
    <col min="8963" max="8963" width="11.28515625" style="13" bestFit="1" customWidth="1"/>
    <col min="8964" max="8964" width="12" style="13" bestFit="1" customWidth="1"/>
    <col min="8965" max="8965" width="11.28515625" style="13" bestFit="1" customWidth="1"/>
    <col min="8966" max="9216" width="9.140625" style="13"/>
    <col min="9217" max="9217" width="15.140625" style="13" bestFit="1" customWidth="1"/>
    <col min="9218" max="9218" width="15" style="13" bestFit="1" customWidth="1"/>
    <col min="9219" max="9219" width="11.28515625" style="13" bestFit="1" customWidth="1"/>
    <col min="9220" max="9220" width="12" style="13" bestFit="1" customWidth="1"/>
    <col min="9221" max="9221" width="11.28515625" style="13" bestFit="1" customWidth="1"/>
    <col min="9222" max="9472" width="9.140625" style="13"/>
    <col min="9473" max="9473" width="15.140625" style="13" bestFit="1" customWidth="1"/>
    <col min="9474" max="9474" width="15" style="13" bestFit="1" customWidth="1"/>
    <col min="9475" max="9475" width="11.28515625" style="13" bestFit="1" customWidth="1"/>
    <col min="9476" max="9476" width="12" style="13" bestFit="1" customWidth="1"/>
    <col min="9477" max="9477" width="11.28515625" style="13" bestFit="1" customWidth="1"/>
    <col min="9478" max="9728" width="9.140625" style="13"/>
    <col min="9729" max="9729" width="15.140625" style="13" bestFit="1" customWidth="1"/>
    <col min="9730" max="9730" width="15" style="13" bestFit="1" customWidth="1"/>
    <col min="9731" max="9731" width="11.28515625" style="13" bestFit="1" customWidth="1"/>
    <col min="9732" max="9732" width="12" style="13" bestFit="1" customWidth="1"/>
    <col min="9733" max="9733" width="11.28515625" style="13" bestFit="1" customWidth="1"/>
    <col min="9734" max="9984" width="9.140625" style="13"/>
    <col min="9985" max="9985" width="15.140625" style="13" bestFit="1" customWidth="1"/>
    <col min="9986" max="9986" width="15" style="13" bestFit="1" customWidth="1"/>
    <col min="9987" max="9987" width="11.28515625" style="13" bestFit="1" customWidth="1"/>
    <col min="9988" max="9988" width="12" style="13" bestFit="1" customWidth="1"/>
    <col min="9989" max="9989" width="11.28515625" style="13" bestFit="1" customWidth="1"/>
    <col min="9990" max="10240" width="9.140625" style="13"/>
    <col min="10241" max="10241" width="15.140625" style="13" bestFit="1" customWidth="1"/>
    <col min="10242" max="10242" width="15" style="13" bestFit="1" customWidth="1"/>
    <col min="10243" max="10243" width="11.28515625" style="13" bestFit="1" customWidth="1"/>
    <col min="10244" max="10244" width="12" style="13" bestFit="1" customWidth="1"/>
    <col min="10245" max="10245" width="11.28515625" style="13" bestFit="1" customWidth="1"/>
    <col min="10246" max="10496" width="9.140625" style="13"/>
    <col min="10497" max="10497" width="15.140625" style="13" bestFit="1" customWidth="1"/>
    <col min="10498" max="10498" width="15" style="13" bestFit="1" customWidth="1"/>
    <col min="10499" max="10499" width="11.28515625" style="13" bestFit="1" customWidth="1"/>
    <col min="10500" max="10500" width="12" style="13" bestFit="1" customWidth="1"/>
    <col min="10501" max="10501" width="11.28515625" style="13" bestFit="1" customWidth="1"/>
    <col min="10502" max="10752" width="9.140625" style="13"/>
    <col min="10753" max="10753" width="15.140625" style="13" bestFit="1" customWidth="1"/>
    <col min="10754" max="10754" width="15" style="13" bestFit="1" customWidth="1"/>
    <col min="10755" max="10755" width="11.28515625" style="13" bestFit="1" customWidth="1"/>
    <col min="10756" max="10756" width="12" style="13" bestFit="1" customWidth="1"/>
    <col min="10757" max="10757" width="11.28515625" style="13" bestFit="1" customWidth="1"/>
    <col min="10758" max="11008" width="9.140625" style="13"/>
    <col min="11009" max="11009" width="15.140625" style="13" bestFit="1" customWidth="1"/>
    <col min="11010" max="11010" width="15" style="13" bestFit="1" customWidth="1"/>
    <col min="11011" max="11011" width="11.28515625" style="13" bestFit="1" customWidth="1"/>
    <col min="11012" max="11012" width="12" style="13" bestFit="1" customWidth="1"/>
    <col min="11013" max="11013" width="11.28515625" style="13" bestFit="1" customWidth="1"/>
    <col min="11014" max="11264" width="9.140625" style="13"/>
    <col min="11265" max="11265" width="15.140625" style="13" bestFit="1" customWidth="1"/>
    <col min="11266" max="11266" width="15" style="13" bestFit="1" customWidth="1"/>
    <col min="11267" max="11267" width="11.28515625" style="13" bestFit="1" customWidth="1"/>
    <col min="11268" max="11268" width="12" style="13" bestFit="1" customWidth="1"/>
    <col min="11269" max="11269" width="11.28515625" style="13" bestFit="1" customWidth="1"/>
    <col min="11270" max="11520" width="9.140625" style="13"/>
    <col min="11521" max="11521" width="15.140625" style="13" bestFit="1" customWidth="1"/>
    <col min="11522" max="11522" width="15" style="13" bestFit="1" customWidth="1"/>
    <col min="11523" max="11523" width="11.28515625" style="13" bestFit="1" customWidth="1"/>
    <col min="11524" max="11524" width="12" style="13" bestFit="1" customWidth="1"/>
    <col min="11525" max="11525" width="11.28515625" style="13" bestFit="1" customWidth="1"/>
    <col min="11526" max="11776" width="9.140625" style="13"/>
    <col min="11777" max="11777" width="15.140625" style="13" bestFit="1" customWidth="1"/>
    <col min="11778" max="11778" width="15" style="13" bestFit="1" customWidth="1"/>
    <col min="11779" max="11779" width="11.28515625" style="13" bestFit="1" customWidth="1"/>
    <col min="11780" max="11780" width="12" style="13" bestFit="1" customWidth="1"/>
    <col min="11781" max="11781" width="11.28515625" style="13" bestFit="1" customWidth="1"/>
    <col min="11782" max="12032" width="9.140625" style="13"/>
    <col min="12033" max="12033" width="15.140625" style="13" bestFit="1" customWidth="1"/>
    <col min="12034" max="12034" width="15" style="13" bestFit="1" customWidth="1"/>
    <col min="12035" max="12035" width="11.28515625" style="13" bestFit="1" customWidth="1"/>
    <col min="12036" max="12036" width="12" style="13" bestFit="1" customWidth="1"/>
    <col min="12037" max="12037" width="11.28515625" style="13" bestFit="1" customWidth="1"/>
    <col min="12038" max="12288" width="9.140625" style="13"/>
    <col min="12289" max="12289" width="15.140625" style="13" bestFit="1" customWidth="1"/>
    <col min="12290" max="12290" width="15" style="13" bestFit="1" customWidth="1"/>
    <col min="12291" max="12291" width="11.28515625" style="13" bestFit="1" customWidth="1"/>
    <col min="12292" max="12292" width="12" style="13" bestFit="1" customWidth="1"/>
    <col min="12293" max="12293" width="11.28515625" style="13" bestFit="1" customWidth="1"/>
    <col min="12294" max="12544" width="9.140625" style="13"/>
    <col min="12545" max="12545" width="15.140625" style="13" bestFit="1" customWidth="1"/>
    <col min="12546" max="12546" width="15" style="13" bestFit="1" customWidth="1"/>
    <col min="12547" max="12547" width="11.28515625" style="13" bestFit="1" customWidth="1"/>
    <col min="12548" max="12548" width="12" style="13" bestFit="1" customWidth="1"/>
    <col min="12549" max="12549" width="11.28515625" style="13" bestFit="1" customWidth="1"/>
    <col min="12550" max="12800" width="9.140625" style="13"/>
    <col min="12801" max="12801" width="15.140625" style="13" bestFit="1" customWidth="1"/>
    <col min="12802" max="12802" width="15" style="13" bestFit="1" customWidth="1"/>
    <col min="12803" max="12803" width="11.28515625" style="13" bestFit="1" customWidth="1"/>
    <col min="12804" max="12804" width="12" style="13" bestFit="1" customWidth="1"/>
    <col min="12805" max="12805" width="11.28515625" style="13" bestFit="1" customWidth="1"/>
    <col min="12806" max="13056" width="9.140625" style="13"/>
    <col min="13057" max="13057" width="15.140625" style="13" bestFit="1" customWidth="1"/>
    <col min="13058" max="13058" width="15" style="13" bestFit="1" customWidth="1"/>
    <col min="13059" max="13059" width="11.28515625" style="13" bestFit="1" customWidth="1"/>
    <col min="13060" max="13060" width="12" style="13" bestFit="1" customWidth="1"/>
    <col min="13061" max="13061" width="11.28515625" style="13" bestFit="1" customWidth="1"/>
    <col min="13062" max="13312" width="9.140625" style="13"/>
    <col min="13313" max="13313" width="15.140625" style="13" bestFit="1" customWidth="1"/>
    <col min="13314" max="13314" width="15" style="13" bestFit="1" customWidth="1"/>
    <col min="13315" max="13315" width="11.28515625" style="13" bestFit="1" customWidth="1"/>
    <col min="13316" max="13316" width="12" style="13" bestFit="1" customWidth="1"/>
    <col min="13317" max="13317" width="11.28515625" style="13" bestFit="1" customWidth="1"/>
    <col min="13318" max="13568" width="9.140625" style="13"/>
    <col min="13569" max="13569" width="15.140625" style="13" bestFit="1" customWidth="1"/>
    <col min="13570" max="13570" width="15" style="13" bestFit="1" customWidth="1"/>
    <col min="13571" max="13571" width="11.28515625" style="13" bestFit="1" customWidth="1"/>
    <col min="13572" max="13572" width="12" style="13" bestFit="1" customWidth="1"/>
    <col min="13573" max="13573" width="11.28515625" style="13" bestFit="1" customWidth="1"/>
    <col min="13574" max="13824" width="9.140625" style="13"/>
    <col min="13825" max="13825" width="15.140625" style="13" bestFit="1" customWidth="1"/>
    <col min="13826" max="13826" width="15" style="13" bestFit="1" customWidth="1"/>
    <col min="13827" max="13827" width="11.28515625" style="13" bestFit="1" customWidth="1"/>
    <col min="13828" max="13828" width="12" style="13" bestFit="1" customWidth="1"/>
    <col min="13829" max="13829" width="11.28515625" style="13" bestFit="1" customWidth="1"/>
    <col min="13830" max="14080" width="9.140625" style="13"/>
    <col min="14081" max="14081" width="15.140625" style="13" bestFit="1" customWidth="1"/>
    <col min="14082" max="14082" width="15" style="13" bestFit="1" customWidth="1"/>
    <col min="14083" max="14083" width="11.28515625" style="13" bestFit="1" customWidth="1"/>
    <col min="14084" max="14084" width="12" style="13" bestFit="1" customWidth="1"/>
    <col min="14085" max="14085" width="11.28515625" style="13" bestFit="1" customWidth="1"/>
    <col min="14086" max="14336" width="9.140625" style="13"/>
    <col min="14337" max="14337" width="15.140625" style="13" bestFit="1" customWidth="1"/>
    <col min="14338" max="14338" width="15" style="13" bestFit="1" customWidth="1"/>
    <col min="14339" max="14339" width="11.28515625" style="13" bestFit="1" customWidth="1"/>
    <col min="14340" max="14340" width="12" style="13" bestFit="1" customWidth="1"/>
    <col min="14341" max="14341" width="11.28515625" style="13" bestFit="1" customWidth="1"/>
    <col min="14342" max="14592" width="9.140625" style="13"/>
    <col min="14593" max="14593" width="15.140625" style="13" bestFit="1" customWidth="1"/>
    <col min="14594" max="14594" width="15" style="13" bestFit="1" customWidth="1"/>
    <col min="14595" max="14595" width="11.28515625" style="13" bestFit="1" customWidth="1"/>
    <col min="14596" max="14596" width="12" style="13" bestFit="1" customWidth="1"/>
    <col min="14597" max="14597" width="11.28515625" style="13" bestFit="1" customWidth="1"/>
    <col min="14598" max="14848" width="9.140625" style="13"/>
    <col min="14849" max="14849" width="15.140625" style="13" bestFit="1" customWidth="1"/>
    <col min="14850" max="14850" width="15" style="13" bestFit="1" customWidth="1"/>
    <col min="14851" max="14851" width="11.28515625" style="13" bestFit="1" customWidth="1"/>
    <col min="14852" max="14852" width="12" style="13" bestFit="1" customWidth="1"/>
    <col min="14853" max="14853" width="11.28515625" style="13" bestFit="1" customWidth="1"/>
    <col min="14854" max="15104" width="9.140625" style="13"/>
    <col min="15105" max="15105" width="15.140625" style="13" bestFit="1" customWidth="1"/>
    <col min="15106" max="15106" width="15" style="13" bestFit="1" customWidth="1"/>
    <col min="15107" max="15107" width="11.28515625" style="13" bestFit="1" customWidth="1"/>
    <col min="15108" max="15108" width="12" style="13" bestFit="1" customWidth="1"/>
    <col min="15109" max="15109" width="11.28515625" style="13" bestFit="1" customWidth="1"/>
    <col min="15110" max="15360" width="9.140625" style="13"/>
    <col min="15361" max="15361" width="15.140625" style="13" bestFit="1" customWidth="1"/>
    <col min="15362" max="15362" width="15" style="13" bestFit="1" customWidth="1"/>
    <col min="15363" max="15363" width="11.28515625" style="13" bestFit="1" customWidth="1"/>
    <col min="15364" max="15364" width="12" style="13" bestFit="1" customWidth="1"/>
    <col min="15365" max="15365" width="11.28515625" style="13" bestFit="1" customWidth="1"/>
    <col min="15366" max="15616" width="9.140625" style="13"/>
    <col min="15617" max="15617" width="15.140625" style="13" bestFit="1" customWidth="1"/>
    <col min="15618" max="15618" width="15" style="13" bestFit="1" customWidth="1"/>
    <col min="15619" max="15619" width="11.28515625" style="13" bestFit="1" customWidth="1"/>
    <col min="15620" max="15620" width="12" style="13" bestFit="1" customWidth="1"/>
    <col min="15621" max="15621" width="11.28515625" style="13" bestFit="1" customWidth="1"/>
    <col min="15622" max="15872" width="9.140625" style="13"/>
    <col min="15873" max="15873" width="15.140625" style="13" bestFit="1" customWidth="1"/>
    <col min="15874" max="15874" width="15" style="13" bestFit="1" customWidth="1"/>
    <col min="15875" max="15875" width="11.28515625" style="13" bestFit="1" customWidth="1"/>
    <col min="15876" max="15876" width="12" style="13" bestFit="1" customWidth="1"/>
    <col min="15877" max="15877" width="11.28515625" style="13" bestFit="1" customWidth="1"/>
    <col min="15878" max="16128" width="9.140625" style="13"/>
    <col min="16129" max="16129" width="15.140625" style="13" bestFit="1" customWidth="1"/>
    <col min="16130" max="16130" width="15" style="13" bestFit="1" customWidth="1"/>
    <col min="16131" max="16131" width="11.28515625" style="13" bestFit="1" customWidth="1"/>
    <col min="16132" max="16132" width="12" style="13" bestFit="1" customWidth="1"/>
    <col min="16133" max="16133" width="11.28515625" style="13" bestFit="1" customWidth="1"/>
    <col min="16134" max="16384" width="9.140625" style="13"/>
  </cols>
  <sheetData>
    <row r="1" spans="1:14">
      <c r="A1" s="42" t="s">
        <v>16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>
      <c r="A2" s="42">
        <v>2012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4" spans="1:14">
      <c r="A4" s="15" t="s">
        <v>0</v>
      </c>
      <c r="B4" s="15" t="s">
        <v>11</v>
      </c>
      <c r="C4" s="15" t="s">
        <v>17</v>
      </c>
      <c r="D4" s="15" t="s">
        <v>13</v>
      </c>
      <c r="E4" s="15" t="s">
        <v>18</v>
      </c>
    </row>
    <row r="5" spans="1:14">
      <c r="A5" s="15" t="s">
        <v>1</v>
      </c>
      <c r="B5" s="3">
        <v>3211784063</v>
      </c>
      <c r="C5" s="3">
        <v>3920799.4400000013</v>
      </c>
      <c r="D5" s="14">
        <f>B5/B11</f>
        <v>0.28504169080144925</v>
      </c>
      <c r="E5" s="14">
        <f>C5/C11</f>
        <v>0.336200774150755</v>
      </c>
    </row>
    <row r="6" spans="1:14">
      <c r="A6" s="15" t="s">
        <v>2</v>
      </c>
      <c r="B6" s="3">
        <v>508481060</v>
      </c>
      <c r="C6" s="3">
        <v>279277.24000000005</v>
      </c>
      <c r="D6" s="14">
        <f>B6/B11</f>
        <v>4.5127037882967777E-2</v>
      </c>
      <c r="E6" s="14">
        <f>C6/C11</f>
        <v>2.3947469317809889E-2</v>
      </c>
    </row>
    <row r="7" spans="1:14">
      <c r="A7" s="15" t="s">
        <v>3</v>
      </c>
      <c r="B7" s="3">
        <v>2788554262</v>
      </c>
      <c r="C7" s="3">
        <v>3159771.1100000017</v>
      </c>
      <c r="D7" s="14">
        <f>B7/B11</f>
        <v>0.24748059213844711</v>
      </c>
      <c r="E7" s="14">
        <f>C7/C11</f>
        <v>0.27094410453221007</v>
      </c>
    </row>
    <row r="8" spans="1:14">
      <c r="A8" s="15" t="s">
        <v>4</v>
      </c>
      <c r="B8" s="3">
        <v>1778318544</v>
      </c>
      <c r="C8" s="3">
        <v>1380597.2319999989</v>
      </c>
      <c r="D8" s="14">
        <f>B8/B11</f>
        <v>0.1578234758696265</v>
      </c>
      <c r="E8" s="14">
        <f>C8/C11</f>
        <v>0.11838347390418649</v>
      </c>
    </row>
    <row r="9" spans="1:14">
      <c r="A9" s="15" t="s">
        <v>5</v>
      </c>
      <c r="B9" s="3">
        <v>1161411569</v>
      </c>
      <c r="C9" s="3">
        <v>522095.56399999966</v>
      </c>
      <c r="D9" s="14">
        <f>B9/B11</f>
        <v>0.10307377795346015</v>
      </c>
      <c r="E9" s="14">
        <f>C9/C11</f>
        <v>4.4768658913467631E-2</v>
      </c>
    </row>
    <row r="10" spans="1:14">
      <c r="A10" s="15" t="s">
        <v>7</v>
      </c>
      <c r="B10" s="3">
        <v>1819219978</v>
      </c>
      <c r="C10" s="3">
        <v>2399536.7839999995</v>
      </c>
      <c r="D10" s="14">
        <f>B10/B11</f>
        <v>0.16145342535404919</v>
      </c>
      <c r="E10" s="14">
        <f>C10/C11</f>
        <v>0.20575551918157092</v>
      </c>
    </row>
    <row r="11" spans="1:14">
      <c r="A11" s="15" t="s">
        <v>8</v>
      </c>
      <c r="B11" s="16">
        <f>SUM(B5:B10)</f>
        <v>11267769476</v>
      </c>
      <c r="C11" s="16">
        <f>SUM(C5:C10)</f>
        <v>11662077.370000001</v>
      </c>
      <c r="D11" s="17">
        <f>SUM(D5:D10)</f>
        <v>1</v>
      </c>
      <c r="E11" s="17">
        <f>SUM(E5:E10)</f>
        <v>1</v>
      </c>
    </row>
    <row r="12" spans="1:14">
      <c r="B12" s="18"/>
      <c r="C12" s="18"/>
    </row>
    <row r="13" spans="1:14">
      <c r="A13" s="15" t="s">
        <v>9</v>
      </c>
      <c r="B13" s="15" t="s">
        <v>11</v>
      </c>
      <c r="C13" s="15" t="s">
        <v>17</v>
      </c>
      <c r="D13" s="15" t="s">
        <v>13</v>
      </c>
      <c r="E13" s="15" t="s">
        <v>18</v>
      </c>
    </row>
    <row r="14" spans="1:14">
      <c r="A14" s="15" t="s">
        <v>1</v>
      </c>
      <c r="B14" s="3">
        <v>928631814</v>
      </c>
      <c r="C14" s="3">
        <v>610735.43100000231</v>
      </c>
      <c r="D14" s="14">
        <f>B14/B20</f>
        <v>0.11964988830154639</v>
      </c>
      <c r="E14" s="14">
        <f>C14/C20</f>
        <v>0.11948605883112969</v>
      </c>
    </row>
    <row r="15" spans="1:14">
      <c r="A15" s="15" t="s">
        <v>2</v>
      </c>
      <c r="B15" s="3">
        <v>1089045987</v>
      </c>
      <c r="C15" s="3">
        <v>774142.03700000013</v>
      </c>
      <c r="D15" s="14">
        <f>B15/B20</f>
        <v>0.14031850808397714</v>
      </c>
      <c r="E15" s="14">
        <f>C15/C20</f>
        <v>0.151455403242574</v>
      </c>
    </row>
    <row r="16" spans="1:14">
      <c r="A16" s="15" t="s">
        <v>3</v>
      </c>
      <c r="B16" s="3">
        <v>1268584736</v>
      </c>
      <c r="C16" s="3">
        <v>417799.17199999903</v>
      </c>
      <c r="D16" s="14">
        <f>B16/B20</f>
        <v>0.16345124049718021</v>
      </c>
      <c r="E16" s="14">
        <f>C16/C20</f>
        <v>8.1739447085048794E-2</v>
      </c>
    </row>
    <row r="17" spans="1:5">
      <c r="A17" s="15" t="s">
        <v>4</v>
      </c>
      <c r="B17" s="3">
        <v>1518385797</v>
      </c>
      <c r="C17" s="3">
        <v>663997.58800000185</v>
      </c>
      <c r="D17" s="14">
        <f>B17/B20</f>
        <v>0.1956369448804007</v>
      </c>
      <c r="E17" s="14">
        <f>C17/C20</f>
        <v>0.12990642238258507</v>
      </c>
    </row>
    <row r="18" spans="1:5">
      <c r="A18" s="15" t="s">
        <v>5</v>
      </c>
      <c r="B18" s="3">
        <v>1251945841</v>
      </c>
      <c r="C18" s="3">
        <v>859799.18299999996</v>
      </c>
      <c r="D18" s="14">
        <f>B18/B20</f>
        <v>0.16130739629736138</v>
      </c>
      <c r="E18" s="14">
        <f>C18/C20</f>
        <v>0.1682136168106069</v>
      </c>
    </row>
    <row r="19" spans="1:5">
      <c r="A19" s="15" t="s">
        <v>7</v>
      </c>
      <c r="B19" s="3">
        <v>1704648457</v>
      </c>
      <c r="C19" s="3">
        <v>1784879.6369999994</v>
      </c>
      <c r="D19" s="14">
        <f>B19/B20</f>
        <v>0.21963602193953419</v>
      </c>
      <c r="E19" s="14">
        <f>C19/C20</f>
        <v>0.34919905164805565</v>
      </c>
    </row>
    <row r="20" spans="1:5">
      <c r="A20" s="15" t="s">
        <v>8</v>
      </c>
      <c r="B20" s="16">
        <f>SUM(B14:B19)</f>
        <v>7761242632</v>
      </c>
      <c r="C20" s="16">
        <f>SUM(C14:C19)</f>
        <v>5111353.0480000023</v>
      </c>
      <c r="D20" s="17">
        <f>SUM(D14:D19)</f>
        <v>1</v>
      </c>
      <c r="E20" s="17">
        <f>SUM(E14:E19)</f>
        <v>1</v>
      </c>
    </row>
    <row r="21" spans="1:5">
      <c r="B21" s="18"/>
      <c r="C21" s="18"/>
    </row>
    <row r="22" spans="1:5">
      <c r="A22" s="15" t="s">
        <v>19</v>
      </c>
      <c r="B22" s="15" t="s">
        <v>11</v>
      </c>
      <c r="C22" s="15" t="s">
        <v>17</v>
      </c>
      <c r="D22" s="15" t="s">
        <v>13</v>
      </c>
      <c r="E22" s="15" t="s">
        <v>18</v>
      </c>
    </row>
    <row r="23" spans="1:5">
      <c r="A23" s="15" t="s">
        <v>1</v>
      </c>
      <c r="B23" s="3">
        <f t="shared" ref="B23:C28" si="0">B5+B14</f>
        <v>4140415877</v>
      </c>
      <c r="C23" s="3">
        <f t="shared" si="0"/>
        <v>4531534.871000004</v>
      </c>
      <c r="D23" s="14">
        <f>B23/$B$29</f>
        <v>0.21758438396596136</v>
      </c>
      <c r="E23" s="14">
        <f>C23/$C$29</f>
        <v>0.27016148504345877</v>
      </c>
    </row>
    <row r="24" spans="1:5">
      <c r="A24" s="15" t="s">
        <v>2</v>
      </c>
      <c r="B24" s="3">
        <f t="shared" si="0"/>
        <v>1597527047</v>
      </c>
      <c r="C24" s="3">
        <f t="shared" si="0"/>
        <v>1053419.2770000002</v>
      </c>
      <c r="D24" s="14">
        <f t="shared" ref="D24:D29" si="1">B24/$B$29</f>
        <v>8.3952179857428463E-2</v>
      </c>
      <c r="E24" s="14">
        <f t="shared" ref="E24:E29" si="2">C24/$C$29</f>
        <v>6.2802852532153994E-2</v>
      </c>
    </row>
    <row r="25" spans="1:5">
      <c r="A25" s="15" t="s">
        <v>3</v>
      </c>
      <c r="B25" s="3">
        <f t="shared" si="0"/>
        <v>4057138998</v>
      </c>
      <c r="C25" s="3">
        <f t="shared" si="0"/>
        <v>3577570.2820000006</v>
      </c>
      <c r="D25" s="14">
        <f t="shared" si="1"/>
        <v>0.21320807275614354</v>
      </c>
      <c r="E25" s="14">
        <f t="shared" si="2"/>
        <v>0.21328793173761387</v>
      </c>
    </row>
    <row r="26" spans="1:5">
      <c r="A26" s="15" t="s">
        <v>4</v>
      </c>
      <c r="B26" s="3">
        <f t="shared" si="0"/>
        <v>3296704341</v>
      </c>
      <c r="C26" s="3">
        <f t="shared" si="0"/>
        <v>2044594.8200000008</v>
      </c>
      <c r="D26" s="14">
        <f t="shared" si="1"/>
        <v>0.17324621595117018</v>
      </c>
      <c r="E26" s="14">
        <f t="shared" si="2"/>
        <v>0.12189485209929946</v>
      </c>
    </row>
    <row r="27" spans="1:5">
      <c r="A27" s="15" t="s">
        <v>5</v>
      </c>
      <c r="B27" s="3">
        <f t="shared" si="0"/>
        <v>2413357410</v>
      </c>
      <c r="C27" s="3">
        <f t="shared" si="0"/>
        <v>1381894.7469999995</v>
      </c>
      <c r="D27" s="14">
        <f t="shared" si="1"/>
        <v>0.12682515499506139</v>
      </c>
      <c r="E27" s="14">
        <f t="shared" si="2"/>
        <v>8.2385934931774749E-2</v>
      </c>
    </row>
    <row r="28" spans="1:5">
      <c r="A28" s="15" t="s">
        <v>7</v>
      </c>
      <c r="B28" s="3">
        <f t="shared" si="0"/>
        <v>3523868435</v>
      </c>
      <c r="C28" s="3">
        <f t="shared" si="0"/>
        <v>4184416.4209999992</v>
      </c>
      <c r="D28" s="14">
        <f t="shared" si="1"/>
        <v>0.18518399247423506</v>
      </c>
      <c r="E28" s="14">
        <f t="shared" si="2"/>
        <v>0.2494669436556993</v>
      </c>
    </row>
    <row r="29" spans="1:5">
      <c r="A29" s="15" t="s">
        <v>8</v>
      </c>
      <c r="B29" s="16">
        <f>SUM(B23:B28)</f>
        <v>19029012108</v>
      </c>
      <c r="C29" s="16">
        <f>SUM(C23:C28)</f>
        <v>16773430.418000001</v>
      </c>
      <c r="D29" s="17">
        <f t="shared" si="1"/>
        <v>1</v>
      </c>
      <c r="E29" s="17">
        <f t="shared" si="2"/>
        <v>1</v>
      </c>
    </row>
    <row r="31" spans="1:5">
      <c r="A31" s="13" t="s">
        <v>15</v>
      </c>
    </row>
  </sheetData>
  <mergeCells count="2">
    <mergeCell ref="A1:N1"/>
    <mergeCell ref="A2:N2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1"/>
  <sheetViews>
    <sheetView workbookViewId="0">
      <selection activeCell="D31" sqref="D31"/>
    </sheetView>
  </sheetViews>
  <sheetFormatPr defaultRowHeight="12.75"/>
  <cols>
    <col min="1" max="1" width="16.85546875" bestFit="1" customWidth="1"/>
    <col min="2" max="2" width="14" bestFit="1" customWidth="1"/>
    <col min="3" max="3" width="15" bestFit="1" customWidth="1"/>
    <col min="5" max="5" width="12" bestFit="1" customWidth="1"/>
  </cols>
  <sheetData>
    <row r="1" spans="1:16">
      <c r="A1" s="43" t="s">
        <v>16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>
      <c r="A2" s="43" t="s">
        <v>20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13.5" thickBot="1"/>
    <row r="4" spans="1:16">
      <c r="A4" s="20" t="s">
        <v>9</v>
      </c>
      <c r="B4" s="21" t="s">
        <v>10</v>
      </c>
      <c r="C4" s="21" t="s">
        <v>11</v>
      </c>
      <c r="D4" s="21" t="s">
        <v>12</v>
      </c>
      <c r="E4" s="22" t="s">
        <v>13</v>
      </c>
    </row>
    <row r="5" spans="1:16">
      <c r="A5" s="23" t="s">
        <v>1</v>
      </c>
      <c r="B5" s="3">
        <v>754684.44599999883</v>
      </c>
      <c r="C5" s="3">
        <v>1229571100</v>
      </c>
      <c r="D5" s="4">
        <f>B5/B11</f>
        <v>0.12525117255027152</v>
      </c>
      <c r="E5" s="19">
        <f>C5/C11</f>
        <v>0.13792486256136316</v>
      </c>
    </row>
    <row r="6" spans="1:16">
      <c r="A6" s="23" t="s">
        <v>2</v>
      </c>
      <c r="B6" s="3">
        <v>1015974.888</v>
      </c>
      <c r="C6" s="3">
        <v>1556328589</v>
      </c>
      <c r="D6" s="4">
        <f>B6/B11</f>
        <v>0.16861622984029406</v>
      </c>
      <c r="E6" s="19">
        <f>C6/C11</f>
        <v>0.17457827915615881</v>
      </c>
    </row>
    <row r="7" spans="1:16">
      <c r="A7" s="23" t="s">
        <v>3</v>
      </c>
      <c r="B7" s="3">
        <v>418122.0699999996</v>
      </c>
      <c r="C7" s="3">
        <v>1273617352</v>
      </c>
      <c r="D7" s="4">
        <f>B7/B11</f>
        <v>6.9393611878741088E-2</v>
      </c>
      <c r="E7" s="19">
        <f>C7/C11</f>
        <v>0.14286566936256659</v>
      </c>
    </row>
    <row r="8" spans="1:16">
      <c r="A8" s="23" t="s">
        <v>4</v>
      </c>
      <c r="B8" s="3">
        <v>1055692.1389999993</v>
      </c>
      <c r="C8" s="3">
        <v>1615850603</v>
      </c>
      <c r="D8" s="4">
        <f>B8/B11</f>
        <v>0.17520790174315365</v>
      </c>
      <c r="E8" s="19">
        <f>C8/C11</f>
        <v>0.18125505091854452</v>
      </c>
    </row>
    <row r="9" spans="1:16">
      <c r="A9" s="23" t="s">
        <v>5</v>
      </c>
      <c r="B9" s="3">
        <v>567241.25599999982</v>
      </c>
      <c r="C9" s="3">
        <v>1461655311</v>
      </c>
      <c r="D9" s="4">
        <f>B9/B11</f>
        <v>9.4142171353149673E-2</v>
      </c>
      <c r="E9" s="19">
        <f>C9/C11</f>
        <v>0.16395847940941483</v>
      </c>
    </row>
    <row r="10" spans="1:16">
      <c r="A10" s="23" t="s">
        <v>7</v>
      </c>
      <c r="B10" s="3">
        <v>2213653.5120000001</v>
      </c>
      <c r="C10" s="3">
        <v>1777766425</v>
      </c>
      <c r="D10" s="4">
        <f>B10/B11</f>
        <v>0.36738891263439</v>
      </c>
      <c r="E10" s="19">
        <f>C10/C11</f>
        <v>0.19941765859195207</v>
      </c>
    </row>
    <row r="11" spans="1:16" ht="13.5" thickBot="1">
      <c r="A11" s="24" t="s">
        <v>8</v>
      </c>
      <c r="B11" s="25">
        <f>SUM(B5:B10)</f>
        <v>6025368.3109999979</v>
      </c>
      <c r="C11" s="25">
        <f>SUM(C5:C10)</f>
        <v>8914789380</v>
      </c>
      <c r="D11" s="26">
        <f>SUM(D5:D10)</f>
        <v>0.99999999999999989</v>
      </c>
      <c r="E11" s="27">
        <f>SUM(E5:E10)</f>
        <v>1</v>
      </c>
    </row>
    <row r="12" spans="1:16" ht="13.5" thickBot="1"/>
    <row r="13" spans="1:16">
      <c r="A13" s="20" t="s">
        <v>0</v>
      </c>
      <c r="B13" s="21" t="s">
        <v>10</v>
      </c>
      <c r="C13" s="21" t="s">
        <v>11</v>
      </c>
      <c r="D13" s="21" t="s">
        <v>12</v>
      </c>
      <c r="E13" s="22" t="s">
        <v>13</v>
      </c>
    </row>
    <row r="14" spans="1:16">
      <c r="A14" s="23" t="s">
        <v>2</v>
      </c>
      <c r="B14" s="3">
        <v>243557.16899999979</v>
      </c>
      <c r="C14" s="3">
        <v>507914678</v>
      </c>
      <c r="D14" s="4">
        <f>B14/B20</f>
        <v>2.4330916477126874E-2</v>
      </c>
      <c r="E14" s="19">
        <f>C14/C20</f>
        <v>5.0330145052502454E-2</v>
      </c>
    </row>
    <row r="15" spans="1:16">
      <c r="A15" s="23" t="s">
        <v>3</v>
      </c>
      <c r="B15" s="3">
        <v>2835742.9269999997</v>
      </c>
      <c r="C15" s="3">
        <v>2598107340</v>
      </c>
      <c r="D15" s="4">
        <f>B15/B20</f>
        <v>0.28328554068322387</v>
      </c>
      <c r="E15" s="19">
        <f>C15/C20</f>
        <v>0.25745095573743454</v>
      </c>
    </row>
    <row r="16" spans="1:16">
      <c r="A16" s="23" t="s">
        <v>5</v>
      </c>
      <c r="B16" s="3">
        <v>736285.37099999981</v>
      </c>
      <c r="C16" s="3">
        <v>1446080264</v>
      </c>
      <c r="D16" s="4">
        <v>4.0749974816390269E-2</v>
      </c>
      <c r="E16" s="19">
        <f>C16/C20</f>
        <v>0.14329459768965574</v>
      </c>
    </row>
    <row r="17" spans="1:5">
      <c r="A17" s="23" t="s">
        <v>4</v>
      </c>
      <c r="B17" s="3">
        <v>1033517.9590000003</v>
      </c>
      <c r="C17" s="3">
        <v>1525938547</v>
      </c>
      <c r="D17" s="4">
        <f>B17/B20</f>
        <v>0.10324655702513796</v>
      </c>
      <c r="E17" s="19">
        <f>C17/C20</f>
        <v>0.15120789325114725</v>
      </c>
    </row>
    <row r="18" spans="1:5">
      <c r="A18" s="23" t="s">
        <v>1</v>
      </c>
      <c r="B18" s="3">
        <v>3482802.1739999996</v>
      </c>
      <c r="C18" s="3">
        <v>2786331962</v>
      </c>
      <c r="D18" s="4">
        <f>B18/B20</f>
        <v>0.34792557800649243</v>
      </c>
      <c r="E18" s="19">
        <f>C18/C20</f>
        <v>0.2761024594998685</v>
      </c>
    </row>
    <row r="19" spans="1:5">
      <c r="A19" s="23" t="s">
        <v>7</v>
      </c>
      <c r="B19" s="3">
        <v>1678287.3670000001</v>
      </c>
      <c r="C19" s="3">
        <v>1227286541</v>
      </c>
      <c r="D19" s="4">
        <f>B19/B20</f>
        <v>0.1676578436132759</v>
      </c>
      <c r="E19" s="19">
        <f>C19/C20</f>
        <v>0.12161394876939154</v>
      </c>
    </row>
    <row r="20" spans="1:5" ht="13.5" thickBot="1">
      <c r="A20" s="24" t="s">
        <v>8</v>
      </c>
      <c r="B20" s="25">
        <f>SUM(B14:B19)</f>
        <v>10010192.966999998</v>
      </c>
      <c r="C20" s="25">
        <f>SUM(C14:C19)</f>
        <v>10091659332</v>
      </c>
      <c r="D20" s="26">
        <f>SUM(D14:D19)</f>
        <v>0.9671964106216473</v>
      </c>
      <c r="E20" s="27">
        <f>SUM(E14:E19)</f>
        <v>1</v>
      </c>
    </row>
    <row r="21" spans="1:5" ht="13.5" thickBot="1"/>
    <row r="22" spans="1:5">
      <c r="A22" s="20" t="s">
        <v>6</v>
      </c>
      <c r="B22" s="21" t="s">
        <v>10</v>
      </c>
      <c r="C22" s="21" t="s">
        <v>11</v>
      </c>
      <c r="D22" s="21" t="s">
        <v>12</v>
      </c>
      <c r="E22" s="22" t="s">
        <v>13</v>
      </c>
    </row>
    <row r="23" spans="1:5">
      <c r="A23" s="23" t="s">
        <v>1</v>
      </c>
      <c r="B23" s="3">
        <v>4237486.6199999982</v>
      </c>
      <c r="C23" s="3">
        <v>4015903062</v>
      </c>
      <c r="D23" s="4">
        <f>B23/B29</f>
        <v>0.25637780758423645</v>
      </c>
      <c r="E23" s="19">
        <f>C23/C29</f>
        <v>0.21129160543623812</v>
      </c>
    </row>
    <row r="24" spans="1:5">
      <c r="A24" s="23" t="s">
        <v>4</v>
      </c>
      <c r="B24" s="3">
        <v>2089210.0979999995</v>
      </c>
      <c r="C24" s="3">
        <v>3141789150</v>
      </c>
      <c r="D24" s="4">
        <f>B24/B29</f>
        <v>0.12640207569743026</v>
      </c>
      <c r="E24" s="19">
        <f>C24/C29</f>
        <v>0.16530121947591322</v>
      </c>
    </row>
    <row r="25" spans="1:5">
      <c r="A25" s="23" t="s">
        <v>5</v>
      </c>
      <c r="B25" s="3">
        <v>1303526.6269999996</v>
      </c>
      <c r="C25" s="3">
        <v>2907735575</v>
      </c>
      <c r="D25" s="4">
        <f>B25/B29</f>
        <v>7.8866396221903529E-2</v>
      </c>
      <c r="E25" s="19">
        <f>C25/C29</f>
        <v>0.15298678985539044</v>
      </c>
    </row>
    <row r="26" spans="1:5">
      <c r="A26" s="23" t="s">
        <v>3</v>
      </c>
      <c r="B26" s="3">
        <v>3253864.9969999995</v>
      </c>
      <c r="C26" s="3">
        <v>3871724692</v>
      </c>
      <c r="D26" s="4">
        <f>B26/B29</f>
        <v>0.1968664090096757</v>
      </c>
      <c r="E26" s="19">
        <f>C26/C29</f>
        <v>0.20370584482494775</v>
      </c>
    </row>
    <row r="27" spans="1:5">
      <c r="A27" s="23" t="s">
        <v>2</v>
      </c>
      <c r="B27" s="3">
        <v>1752260.2589999998</v>
      </c>
      <c r="C27" s="3">
        <v>2064243267</v>
      </c>
      <c r="D27" s="4">
        <f>B27/B29</f>
        <v>0.1060158258433407</v>
      </c>
      <c r="E27" s="19">
        <f>C27/C29</f>
        <v>0.10860752044103378</v>
      </c>
    </row>
    <row r="28" spans="1:5">
      <c r="A28" s="23" t="s">
        <v>7</v>
      </c>
      <c r="B28" s="3">
        <v>3891940.8790000002</v>
      </c>
      <c r="C28" s="3">
        <v>3005052966</v>
      </c>
      <c r="D28" s="4">
        <f>B28/B29</f>
        <v>0.23547148564341341</v>
      </c>
      <c r="E28" s="19">
        <f>C28/C29</f>
        <v>0.15810701996647675</v>
      </c>
    </row>
    <row r="29" spans="1:5" ht="13.5" thickBot="1">
      <c r="A29" s="24" t="s">
        <v>8</v>
      </c>
      <c r="B29" s="25">
        <f>SUM(B23:B28)</f>
        <v>16528289.479999997</v>
      </c>
      <c r="C29" s="25">
        <f>SUM(C23:C28)</f>
        <v>19006448712</v>
      </c>
      <c r="D29" s="26">
        <f>SUM(D23:D28)</f>
        <v>1</v>
      </c>
      <c r="E29" s="27">
        <f>SUM(E23:E28)</f>
        <v>1</v>
      </c>
    </row>
    <row r="30" spans="1:5">
      <c r="A30" s="28" t="s">
        <v>21</v>
      </c>
      <c r="B30" s="9"/>
    </row>
    <row r="31" spans="1:5">
      <c r="A31" s="9"/>
      <c r="B31" s="9"/>
    </row>
    <row r="32" spans="1:5">
      <c r="A32" s="30"/>
      <c r="B32" s="10"/>
      <c r="C32" s="9"/>
      <c r="D32" s="9"/>
      <c r="E32" s="9"/>
    </row>
    <row r="33" spans="1:4">
      <c r="A33" s="30"/>
      <c r="B33" s="10"/>
    </row>
    <row r="34" spans="1:4">
      <c r="A34" s="30"/>
      <c r="B34" s="10"/>
    </row>
    <row r="35" spans="1:4">
      <c r="A35" s="30"/>
      <c r="B35" s="10"/>
    </row>
    <row r="36" spans="1:4">
      <c r="A36" s="30"/>
      <c r="B36" s="10"/>
    </row>
    <row r="37" spans="1:4">
      <c r="A37" s="30"/>
      <c r="B37" s="10"/>
    </row>
    <row r="44" spans="1:4">
      <c r="D44" s="29"/>
    </row>
    <row r="45" spans="1:4">
      <c r="D45" s="29"/>
    </row>
    <row r="46" spans="1:4">
      <c r="D46" s="29"/>
    </row>
    <row r="47" spans="1:4">
      <c r="D47" s="29"/>
    </row>
    <row r="48" spans="1:4">
      <c r="D48" s="29"/>
    </row>
    <row r="49" spans="4:4">
      <c r="D49" s="29"/>
    </row>
    <row r="50" spans="4:4">
      <c r="D50" s="29"/>
    </row>
    <row r="51" spans="4:4">
      <c r="D51" s="29"/>
    </row>
  </sheetData>
  <mergeCells count="2">
    <mergeCell ref="A1:P1"/>
    <mergeCell ref="A2:P2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9"/>
  <sheetViews>
    <sheetView zoomScale="90" zoomScaleNormal="90" workbookViewId="0">
      <selection activeCell="C34" sqref="C34"/>
    </sheetView>
  </sheetViews>
  <sheetFormatPr defaultRowHeight="12.75"/>
  <cols>
    <col min="1" max="1" width="24" customWidth="1"/>
    <col min="2" max="2" width="16.85546875" customWidth="1"/>
    <col min="3" max="3" width="14" bestFit="1" customWidth="1"/>
    <col min="4" max="4" width="12" bestFit="1" customWidth="1"/>
    <col min="5" max="5" width="11.85546875" bestFit="1" customWidth="1"/>
  </cols>
  <sheetData>
    <row r="1" spans="1:14">
      <c r="A1" s="43" t="s">
        <v>16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>
      <c r="A2" s="43" t="s">
        <v>32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13.5" thickBot="1"/>
    <row r="4" spans="1:14">
      <c r="A4" s="20" t="s">
        <v>9</v>
      </c>
      <c r="B4" s="21" t="s">
        <v>11</v>
      </c>
      <c r="C4" s="21" t="s">
        <v>10</v>
      </c>
      <c r="D4" s="22" t="s">
        <v>13</v>
      </c>
      <c r="E4" s="21" t="s">
        <v>12</v>
      </c>
    </row>
    <row r="5" spans="1:14">
      <c r="A5" s="33" t="s">
        <v>1</v>
      </c>
      <c r="B5" s="31">
        <v>981060218</v>
      </c>
      <c r="C5" s="3">
        <v>572073.6319999994</v>
      </c>
      <c r="D5" s="19">
        <v>0.10634069024923505</v>
      </c>
      <c r="E5" s="4">
        <v>8.0263030918726941E-2</v>
      </c>
    </row>
    <row r="6" spans="1:14">
      <c r="A6" s="33" t="s">
        <v>2</v>
      </c>
      <c r="B6" s="31">
        <v>1437638135</v>
      </c>
      <c r="C6" s="3">
        <v>1233668.665</v>
      </c>
      <c r="D6" s="19">
        <v>0.15583083362220582</v>
      </c>
      <c r="E6" s="4">
        <v>0.17308608658676949</v>
      </c>
    </row>
    <row r="7" spans="1:14">
      <c r="A7" s="33" t="s">
        <v>23</v>
      </c>
      <c r="B7" s="31">
        <v>1269705198</v>
      </c>
      <c r="C7" s="3">
        <v>461953.69399999961</v>
      </c>
      <c r="D7" s="19">
        <v>0.13762797093497239</v>
      </c>
      <c r="E7" s="4">
        <v>6.4812991808268022E-2</v>
      </c>
    </row>
    <row r="8" spans="1:14">
      <c r="A8" s="33" t="s">
        <v>4</v>
      </c>
      <c r="B8" s="31">
        <v>1703245323</v>
      </c>
      <c r="C8" s="3">
        <v>1310522.5399999982</v>
      </c>
      <c r="D8" s="19">
        <v>0.18462096412475398</v>
      </c>
      <c r="E8" s="4">
        <v>0.18386883307306243</v>
      </c>
    </row>
    <row r="9" spans="1:14">
      <c r="A9" s="33" t="s">
        <v>5</v>
      </c>
      <c r="B9" s="31">
        <v>1396931660</v>
      </c>
      <c r="C9" s="3">
        <v>431973.16199999995</v>
      </c>
      <c r="D9" s="19">
        <v>0.151418510535721</v>
      </c>
      <c r="E9" s="4">
        <v>6.060666550292302E-2</v>
      </c>
    </row>
    <row r="10" spans="1:14">
      <c r="A10" s="33" t="s">
        <v>24</v>
      </c>
      <c r="B10" s="31">
        <v>1877434189</v>
      </c>
      <c r="C10" s="3">
        <v>2263013.1540000001</v>
      </c>
      <c r="D10" s="19">
        <v>0.20350192974165918</v>
      </c>
      <c r="E10" s="4">
        <v>0.3175050982755101</v>
      </c>
    </row>
    <row r="11" spans="1:14">
      <c r="A11" s="33" t="s">
        <v>25</v>
      </c>
      <c r="B11" s="31">
        <v>129820830</v>
      </c>
      <c r="C11" s="3">
        <v>175229.91200000001</v>
      </c>
      <c r="D11" s="19">
        <v>1.4071752597482862E-2</v>
      </c>
      <c r="E11" s="4">
        <v>2.4585093697766895E-2</v>
      </c>
    </row>
    <row r="12" spans="1:14">
      <c r="A12" s="33" t="s">
        <v>27</v>
      </c>
      <c r="B12" s="31">
        <v>201898143</v>
      </c>
      <c r="C12" s="3">
        <v>309454.02499999991</v>
      </c>
      <c r="D12" s="19">
        <v>2.1884475073739831E-2</v>
      </c>
      <c r="E12" s="4">
        <v>4.3416994923652627E-2</v>
      </c>
    </row>
    <row r="13" spans="1:14">
      <c r="A13" s="33" t="s">
        <v>36</v>
      </c>
      <c r="B13" s="31">
        <v>227851965</v>
      </c>
      <c r="C13" s="3">
        <v>369589.07799999998</v>
      </c>
      <c r="D13" s="19">
        <v>2.4697704369401458E-2</v>
      </c>
      <c r="E13" s="4">
        <v>5.1854058525700089E-2</v>
      </c>
    </row>
    <row r="14" spans="1:14">
      <c r="A14" s="33" t="s">
        <v>7</v>
      </c>
      <c r="B14" s="31">
        <v>47685</v>
      </c>
      <c r="C14" s="3">
        <v>8.1729999999999983</v>
      </c>
      <c r="D14" s="19">
        <v>5.1687508284377029E-6</v>
      </c>
      <c r="E14" s="4">
        <v>1.1466876202725525E-6</v>
      </c>
    </row>
    <row r="15" spans="1:14" ht="13.5" thickBot="1">
      <c r="A15" s="24" t="s">
        <v>8</v>
      </c>
      <c r="B15" s="32">
        <v>9225633346</v>
      </c>
      <c r="C15" s="36">
        <v>7127486.0349999983</v>
      </c>
      <c r="D15" s="27">
        <v>0.99999999999999989</v>
      </c>
      <c r="E15" s="26">
        <v>0.99999999999999989</v>
      </c>
    </row>
    <row r="16" spans="1:14" ht="13.5" thickBot="1"/>
    <row r="17" spans="1:5">
      <c r="A17" s="20" t="s">
        <v>0</v>
      </c>
      <c r="B17" s="21" t="s">
        <v>11</v>
      </c>
      <c r="C17" s="21" t="s">
        <v>10</v>
      </c>
      <c r="D17" s="22" t="s">
        <v>13</v>
      </c>
      <c r="E17" s="21" t="s">
        <v>12</v>
      </c>
    </row>
    <row r="18" spans="1:5">
      <c r="A18" s="33" t="s">
        <v>1</v>
      </c>
      <c r="B18" s="31">
        <v>2315982958</v>
      </c>
      <c r="C18" s="3">
        <v>3629183.1739999987</v>
      </c>
      <c r="D18" s="19">
        <v>0.24876765795837982</v>
      </c>
      <c r="E18" s="4">
        <v>0.34944290258072075</v>
      </c>
    </row>
    <row r="19" spans="1:5">
      <c r="A19" s="33" t="s">
        <v>2</v>
      </c>
      <c r="B19" s="31">
        <v>481382764</v>
      </c>
      <c r="C19" s="3">
        <v>232294.64599999995</v>
      </c>
      <c r="D19" s="19">
        <v>5.1706970626945126E-2</v>
      </c>
      <c r="E19" s="4">
        <v>2.236693808506041E-2</v>
      </c>
    </row>
    <row r="20" spans="1:5">
      <c r="A20" s="33" t="s">
        <v>23</v>
      </c>
      <c r="B20" s="31">
        <v>2858986202</v>
      </c>
      <c r="C20" s="3">
        <v>3438346.9690000014</v>
      </c>
      <c r="D20" s="19">
        <v>0.30709349529110974</v>
      </c>
      <c r="E20" s="4">
        <v>0.33106787046042452</v>
      </c>
    </row>
    <row r="21" spans="1:5">
      <c r="A21" s="33" t="s">
        <v>4</v>
      </c>
      <c r="B21" s="31">
        <v>1501986278</v>
      </c>
      <c r="C21" s="3">
        <v>1078249.0989999995</v>
      </c>
      <c r="D21" s="19">
        <v>0.16133348795724775</v>
      </c>
      <c r="E21" s="4">
        <v>0.10382129443312768</v>
      </c>
    </row>
    <row r="22" spans="1:5">
      <c r="A22" s="33" t="s">
        <v>5</v>
      </c>
      <c r="B22" s="31">
        <v>951571480</v>
      </c>
      <c r="C22" s="3">
        <v>327838.12399999972</v>
      </c>
      <c r="D22" s="19">
        <v>0.10221155023697255</v>
      </c>
      <c r="E22" s="4">
        <v>3.1566526167074692E-2</v>
      </c>
    </row>
    <row r="23" spans="1:5">
      <c r="A23" s="33" t="s">
        <v>24</v>
      </c>
      <c r="B23" s="31">
        <v>75181300</v>
      </c>
      <c r="C23" s="3">
        <v>89184.549999999988</v>
      </c>
      <c r="D23" s="19">
        <v>8.0754808055311881E-3</v>
      </c>
      <c r="E23" s="4">
        <v>8.5873064332011098E-3</v>
      </c>
    </row>
    <row r="24" spans="1:5">
      <c r="A24" s="33" t="s">
        <v>25</v>
      </c>
      <c r="B24" s="31">
        <v>804189684</v>
      </c>
      <c r="C24" s="3">
        <v>1337173.5109999999</v>
      </c>
      <c r="D24" s="19">
        <v>8.6380766987910432E-2</v>
      </c>
      <c r="E24" s="4">
        <v>0.12875233090615376</v>
      </c>
    </row>
    <row r="25" spans="1:5">
      <c r="A25" s="33" t="s">
        <v>27</v>
      </c>
      <c r="B25" s="31">
        <v>71511232</v>
      </c>
      <c r="C25" s="3">
        <v>34576.552000000003</v>
      </c>
      <c r="D25" s="19">
        <v>7.6812662376932513E-3</v>
      </c>
      <c r="E25" s="4">
        <v>3.3292700072771885E-3</v>
      </c>
    </row>
    <row r="26" spans="1:5">
      <c r="A26" s="33" t="s">
        <v>36</v>
      </c>
      <c r="B26" s="31">
        <v>134620798</v>
      </c>
      <c r="C26" s="3">
        <v>56539.299000000006</v>
      </c>
      <c r="D26" s="19">
        <v>1.446008076841304E-2</v>
      </c>
      <c r="E26" s="4">
        <v>5.4439954681767327E-3</v>
      </c>
    </row>
    <row r="27" spans="1:5">
      <c r="A27" s="33" t="s">
        <v>7</v>
      </c>
      <c r="B27" s="31">
        <v>114410683</v>
      </c>
      <c r="C27" s="3">
        <v>162239.731</v>
      </c>
      <c r="D27" s="19">
        <v>1.2289243129797081E-2</v>
      </c>
      <c r="E27" s="4">
        <v>1.5621565458783139E-2</v>
      </c>
    </row>
    <row r="28" spans="1:5" ht="13.5" thickBot="1">
      <c r="A28" s="24" t="s">
        <v>8</v>
      </c>
      <c r="B28" s="32">
        <v>9309823379</v>
      </c>
      <c r="C28" s="36">
        <v>10385625.654999999</v>
      </c>
      <c r="D28" s="27">
        <v>1</v>
      </c>
      <c r="E28" s="26">
        <v>1.0000000000000002</v>
      </c>
    </row>
    <row r="29" spans="1:5">
      <c r="A29" s="30"/>
      <c r="B29" s="34"/>
      <c r="C29" s="10"/>
      <c r="D29" s="35"/>
      <c r="E29" s="35"/>
    </row>
    <row r="30" spans="1:5" ht="13.5" thickBot="1">
      <c r="A30" s="30"/>
      <c r="B30" s="34"/>
      <c r="C30" s="10"/>
      <c r="D30" s="35"/>
      <c r="E30" s="35"/>
    </row>
    <row r="31" spans="1:5">
      <c r="A31" s="20" t="s">
        <v>37</v>
      </c>
      <c r="B31" s="21" t="s">
        <v>11</v>
      </c>
      <c r="C31" s="21" t="s">
        <v>10</v>
      </c>
      <c r="D31" s="22" t="s">
        <v>13</v>
      </c>
      <c r="E31" s="21" t="s">
        <v>12</v>
      </c>
    </row>
    <row r="32" spans="1:5">
      <c r="A32" s="33" t="s">
        <v>1</v>
      </c>
      <c r="B32" s="31">
        <v>3297043176</v>
      </c>
      <c r="C32" s="3">
        <v>4201256.805999998</v>
      </c>
      <c r="D32" s="19">
        <v>0.17787763338753121</v>
      </c>
      <c r="E32" s="4">
        <v>0.23989208088011676</v>
      </c>
    </row>
    <row r="33" spans="1:5">
      <c r="A33" s="33" t="s">
        <v>2</v>
      </c>
      <c r="B33" s="31">
        <v>1919020899</v>
      </c>
      <c r="C33" s="3">
        <v>1465963.311</v>
      </c>
      <c r="D33" s="19">
        <v>0.10353243124630909</v>
      </c>
      <c r="E33" s="4">
        <v>8.3706615760183053E-2</v>
      </c>
    </row>
    <row r="34" spans="1:5">
      <c r="A34" s="33" t="s">
        <v>23</v>
      </c>
      <c r="B34" s="31">
        <v>4128691400</v>
      </c>
      <c r="C34" s="3">
        <v>3900300.6630000011</v>
      </c>
      <c r="D34" s="19">
        <v>0.2227455984093103</v>
      </c>
      <c r="E34" s="4">
        <v>0.22270746238814182</v>
      </c>
    </row>
    <row r="35" spans="1:5">
      <c r="A35" s="33" t="s">
        <v>4</v>
      </c>
      <c r="B35" s="31">
        <v>3205231601</v>
      </c>
      <c r="C35" s="3">
        <v>2388771.6389999976</v>
      </c>
      <c r="D35" s="19">
        <v>0.17292433893343948</v>
      </c>
      <c r="E35" s="4">
        <v>0.13639904097476796</v>
      </c>
    </row>
    <row r="36" spans="1:5">
      <c r="A36" s="33" t="s">
        <v>5</v>
      </c>
      <c r="B36" s="31">
        <v>2348503140</v>
      </c>
      <c r="C36" s="3">
        <v>759811.28599999961</v>
      </c>
      <c r="D36" s="19">
        <v>0.12670327873995238</v>
      </c>
      <c r="E36" s="4">
        <v>4.3385281807678561E-2</v>
      </c>
    </row>
    <row r="37" spans="1:5">
      <c r="A37" s="33" t="s">
        <v>24</v>
      </c>
      <c r="B37" s="31">
        <v>1952615489</v>
      </c>
      <c r="C37" s="3">
        <v>2352197.7039999999</v>
      </c>
      <c r="D37" s="19">
        <v>0.10534488132501089</v>
      </c>
      <c r="E37" s="4">
        <v>0.1343106665243908</v>
      </c>
    </row>
    <row r="38" spans="1:5">
      <c r="A38" s="33" t="s">
        <v>25</v>
      </c>
      <c r="B38" s="31">
        <v>934010514</v>
      </c>
      <c r="C38" s="3">
        <v>1512403.423</v>
      </c>
      <c r="D38" s="19">
        <v>5.0390477443171822E-2</v>
      </c>
      <c r="E38" s="4">
        <v>8.6358349662303796E-2</v>
      </c>
    </row>
    <row r="39" spans="1:5">
      <c r="A39" s="33" t="s">
        <v>27</v>
      </c>
      <c r="B39" s="31">
        <v>273409375</v>
      </c>
      <c r="C39" s="3">
        <v>344030.57699999993</v>
      </c>
      <c r="D39" s="19">
        <v>1.4750614406562458E-2</v>
      </c>
      <c r="E39" s="4">
        <v>1.9644171926137016E-2</v>
      </c>
    </row>
    <row r="40" spans="1:5">
      <c r="A40" s="33" t="s">
        <v>36</v>
      </c>
      <c r="B40" s="31">
        <v>362472763</v>
      </c>
      <c r="C40" s="3">
        <v>426128.37699999998</v>
      </c>
      <c r="D40" s="19">
        <v>1.9555642376543596E-2</v>
      </c>
      <c r="E40" s="4">
        <v>2.4331962505744747E-2</v>
      </c>
    </row>
    <row r="41" spans="1:5">
      <c r="A41" s="33" t="s">
        <v>7</v>
      </c>
      <c r="B41" s="31">
        <v>114458368</v>
      </c>
      <c r="C41" s="3">
        <v>162247.90400000001</v>
      </c>
      <c r="D41" s="19">
        <v>6.1751037321687574E-3</v>
      </c>
      <c r="E41" s="4">
        <v>9.2643675705353784E-3</v>
      </c>
    </row>
    <row r="42" spans="1:5" ht="13.5" thickBot="1">
      <c r="A42" s="24" t="s">
        <v>8</v>
      </c>
      <c r="B42" s="37">
        <v>18535456725</v>
      </c>
      <c r="C42" s="36">
        <v>17513111.689999998</v>
      </c>
      <c r="D42" s="27">
        <v>1</v>
      </c>
      <c r="E42" s="26">
        <v>1</v>
      </c>
    </row>
    <row r="43" spans="1:5">
      <c r="A43" s="28" t="s">
        <v>21</v>
      </c>
      <c r="B43" s="28"/>
      <c r="C43" s="9"/>
    </row>
    <row r="44" spans="1:5">
      <c r="A44" s="28" t="s">
        <v>22</v>
      </c>
      <c r="B44" s="28"/>
      <c r="C44" s="9"/>
    </row>
    <row r="45" spans="1:5">
      <c r="A45" s="28" t="s">
        <v>35</v>
      </c>
      <c r="B45" s="28"/>
      <c r="C45" s="9"/>
    </row>
    <row r="46" spans="1:5">
      <c r="A46" s="28" t="s">
        <v>33</v>
      </c>
      <c r="B46" s="28"/>
      <c r="C46" s="9"/>
    </row>
    <row r="47" spans="1:5">
      <c r="A47" s="28" t="s">
        <v>34</v>
      </c>
      <c r="B47" s="9"/>
      <c r="C47" s="9"/>
    </row>
    <row r="50" spans="1:5">
      <c r="A50" s="30"/>
      <c r="B50" s="30"/>
      <c r="C50" s="10"/>
      <c r="D50" s="9"/>
      <c r="E50" s="9"/>
    </row>
    <row r="51" spans="1:5">
      <c r="A51" s="30"/>
      <c r="B51" s="30"/>
      <c r="C51" s="10"/>
    </row>
    <row r="52" spans="1:5">
      <c r="A52" s="30"/>
      <c r="B52" s="30"/>
      <c r="C52" s="10"/>
    </row>
    <row r="53" spans="1:5">
      <c r="A53" s="30"/>
      <c r="B53" s="30"/>
      <c r="C53" s="10"/>
    </row>
    <row r="54" spans="1:5">
      <c r="A54" s="30"/>
      <c r="B54" s="30"/>
      <c r="C54" s="10"/>
    </row>
    <row r="55" spans="1:5">
      <c r="A55" s="30"/>
      <c r="B55" s="30"/>
      <c r="C55" s="10"/>
    </row>
    <row r="62" spans="1:5">
      <c r="E62" s="29"/>
    </row>
    <row r="63" spans="1:5">
      <c r="E63" s="29"/>
    </row>
    <row r="64" spans="1:5">
      <c r="E64" s="29"/>
    </row>
    <row r="65" spans="5:5">
      <c r="E65" s="29"/>
    </row>
    <row r="66" spans="5:5">
      <c r="E66" s="29"/>
    </row>
    <row r="67" spans="5:5">
      <c r="E67" s="29"/>
    </row>
    <row r="68" spans="5:5">
      <c r="E68" s="29"/>
    </row>
    <row r="69" spans="5:5">
      <c r="E69" s="29"/>
    </row>
  </sheetData>
  <mergeCells count="2">
    <mergeCell ref="A1:N1"/>
    <mergeCell ref="A2:N2"/>
  </mergeCells>
  <pageMargins left="0.511811024" right="0.511811024" top="0.78740157499999996" bottom="0.78740157499999996" header="0.31496062000000002" footer="0.31496062000000002"/>
  <pageSetup paperSize="9" orientation="portrait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9"/>
  <sheetViews>
    <sheetView zoomScale="90" zoomScaleNormal="90" workbookViewId="0">
      <selection activeCell="Q10" sqref="Q10"/>
    </sheetView>
  </sheetViews>
  <sheetFormatPr defaultRowHeight="12.75"/>
  <cols>
    <col min="1" max="1" width="24" customWidth="1"/>
    <col min="2" max="2" width="16.85546875" customWidth="1"/>
    <col min="3" max="3" width="14" bestFit="1" customWidth="1"/>
    <col min="4" max="4" width="12" bestFit="1" customWidth="1"/>
    <col min="5" max="5" width="11.85546875" bestFit="1" customWidth="1"/>
    <col min="17" max="17" width="16" bestFit="1" customWidth="1"/>
  </cols>
  <sheetData>
    <row r="1" spans="1:17">
      <c r="A1" s="43" t="s">
        <v>16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7">
      <c r="A2" s="43" t="s">
        <v>38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7" ht="13.5" thickBot="1"/>
    <row r="4" spans="1:17">
      <c r="A4" s="20" t="s">
        <v>9</v>
      </c>
      <c r="B4" s="21" t="s">
        <v>11</v>
      </c>
      <c r="C4" s="21" t="s">
        <v>10</v>
      </c>
      <c r="D4" s="22" t="s">
        <v>13</v>
      </c>
      <c r="E4" s="22" t="s">
        <v>12</v>
      </c>
    </row>
    <row r="5" spans="1:17">
      <c r="A5" s="33" t="s">
        <v>1</v>
      </c>
      <c r="B5" s="31">
        <v>958473609</v>
      </c>
      <c r="C5" s="3">
        <v>801957.57499999891</v>
      </c>
      <c r="D5" s="19">
        <v>0.14809382219661565</v>
      </c>
      <c r="E5" s="19">
        <v>0.12155631377624342</v>
      </c>
    </row>
    <row r="6" spans="1:17">
      <c r="A6" s="33" t="s">
        <v>2</v>
      </c>
      <c r="B6" s="31">
        <v>1071889847</v>
      </c>
      <c r="C6" s="3">
        <v>836336.20900000003</v>
      </c>
      <c r="D6" s="19">
        <v>0.16561777280606957</v>
      </c>
      <c r="E6" s="19">
        <v>0.12676723783504137</v>
      </c>
    </row>
    <row r="7" spans="1:17">
      <c r="A7" s="33" t="s">
        <v>23</v>
      </c>
      <c r="B7" s="31">
        <v>794391790</v>
      </c>
      <c r="C7" s="3">
        <v>369328.59299999964</v>
      </c>
      <c r="D7" s="19">
        <v>0.12274152923777711</v>
      </c>
      <c r="E7" s="19">
        <v>5.5980794666409268E-2</v>
      </c>
    </row>
    <row r="8" spans="1:17">
      <c r="A8" s="33" t="s">
        <v>4</v>
      </c>
      <c r="B8" s="31">
        <v>981181911</v>
      </c>
      <c r="C8" s="3">
        <v>830674.19799999916</v>
      </c>
      <c r="D8" s="19">
        <v>0.15160248347554611</v>
      </c>
      <c r="E8" s="19">
        <v>0.12590902138173254</v>
      </c>
      <c r="Q8" s="39"/>
    </row>
    <row r="9" spans="1:17">
      <c r="A9" s="33" t="s">
        <v>5</v>
      </c>
      <c r="B9" s="31">
        <v>768130992</v>
      </c>
      <c r="C9" s="3">
        <v>443083.82500000019</v>
      </c>
      <c r="D9" s="19">
        <v>0.11868397156145172</v>
      </c>
      <c r="E9" s="19">
        <v>6.7160206649183679E-2</v>
      </c>
    </row>
    <row r="10" spans="1:17">
      <c r="A10" s="33" t="s">
        <v>24</v>
      </c>
      <c r="B10" s="31">
        <v>1116646716</v>
      </c>
      <c r="C10" s="3">
        <v>1808969.8360000008</v>
      </c>
      <c r="D10" s="19">
        <v>0.17253315966442928</v>
      </c>
      <c r="E10" s="19">
        <v>0.27419368786007908</v>
      </c>
      <c r="Q10" s="1"/>
    </row>
    <row r="11" spans="1:17">
      <c r="A11" s="33" t="s">
        <v>25</v>
      </c>
      <c r="B11" s="31">
        <v>279364558</v>
      </c>
      <c r="C11" s="3">
        <v>556933.19200000004</v>
      </c>
      <c r="D11" s="19">
        <v>4.3164636764128288E-2</v>
      </c>
      <c r="E11" s="19">
        <v>8.4416866863757614E-2</v>
      </c>
    </row>
    <row r="12" spans="1:17">
      <c r="A12" s="33" t="s">
        <v>27</v>
      </c>
      <c r="B12" s="31">
        <v>254921161</v>
      </c>
      <c r="C12" s="3">
        <v>517633.31999999995</v>
      </c>
      <c r="D12" s="19">
        <v>3.9387885839315614E-2</v>
      </c>
      <c r="E12" s="19">
        <v>7.8460008644420737E-2</v>
      </c>
    </row>
    <row r="13" spans="1:17">
      <c r="A13" s="33" t="s">
        <v>36</v>
      </c>
      <c r="B13" s="31">
        <v>247069586</v>
      </c>
      <c r="C13" s="3">
        <v>432499.29799999989</v>
      </c>
      <c r="D13" s="19">
        <v>3.8174738454666665E-2</v>
      </c>
      <c r="E13" s="19">
        <v>6.5555862323132319E-2</v>
      </c>
    </row>
    <row r="14" spans="1:17">
      <c r="A14" s="33" t="s">
        <v>7</v>
      </c>
      <c r="B14" s="31">
        <v>0</v>
      </c>
      <c r="C14" s="3">
        <v>0</v>
      </c>
      <c r="D14" s="19">
        <v>0</v>
      </c>
      <c r="E14" s="19">
        <v>0</v>
      </c>
    </row>
    <row r="15" spans="1:17" ht="13.5" thickBot="1">
      <c r="A15" s="24" t="s">
        <v>8</v>
      </c>
      <c r="B15" s="32">
        <v>6472070170</v>
      </c>
      <c r="C15" s="25">
        <v>6597416.0459999982</v>
      </c>
      <c r="D15" s="27">
        <v>1</v>
      </c>
      <c r="E15" s="27">
        <v>1</v>
      </c>
    </row>
    <row r="16" spans="1:17" ht="13.5" thickBot="1"/>
    <row r="17" spans="1:5">
      <c r="A17" s="20" t="s">
        <v>0</v>
      </c>
      <c r="B17" s="21" t="s">
        <v>11</v>
      </c>
      <c r="C17" s="21" t="s">
        <v>10</v>
      </c>
      <c r="D17" s="22" t="s">
        <v>13</v>
      </c>
      <c r="E17" s="22" t="s">
        <v>12</v>
      </c>
    </row>
    <row r="18" spans="1:5">
      <c r="A18" s="33" t="s">
        <v>1</v>
      </c>
      <c r="B18" s="31">
        <v>1365641908</v>
      </c>
      <c r="C18" s="3">
        <v>2556064.7170000011</v>
      </c>
      <c r="D18" s="19">
        <v>0.23094322619297888</v>
      </c>
      <c r="E18" s="19">
        <v>0.55492767221548678</v>
      </c>
    </row>
    <row r="19" spans="1:5">
      <c r="A19" s="33" t="s">
        <v>2</v>
      </c>
      <c r="B19" s="31">
        <v>230762009</v>
      </c>
      <c r="C19" s="3">
        <v>127966.00899999995</v>
      </c>
      <c r="D19" s="19">
        <v>3.9024082762135932E-2</v>
      </c>
      <c r="E19" s="19">
        <v>2.7781722045137076E-2</v>
      </c>
    </row>
    <row r="20" spans="1:5">
      <c r="A20" s="33" t="s">
        <v>23</v>
      </c>
      <c r="B20" s="31">
        <v>2278676698</v>
      </c>
      <c r="C20" s="3">
        <v>3571014.5069999993</v>
      </c>
      <c r="D20" s="19">
        <v>0.38534622070699098</v>
      </c>
      <c r="E20" s="19">
        <v>0.77527566287252292</v>
      </c>
    </row>
    <row r="21" spans="1:5">
      <c r="A21" s="33" t="s">
        <v>4</v>
      </c>
      <c r="B21" s="31">
        <v>830041163</v>
      </c>
      <c r="C21" s="3">
        <v>673349.95599999977</v>
      </c>
      <c r="D21" s="19">
        <v>0.14036797123261119</v>
      </c>
      <c r="E21" s="19">
        <v>0.14618586187756533</v>
      </c>
    </row>
    <row r="22" spans="1:5">
      <c r="A22" s="33" t="s">
        <v>5</v>
      </c>
      <c r="B22" s="31">
        <v>650461039</v>
      </c>
      <c r="C22" s="3">
        <v>183941.66599999997</v>
      </c>
      <c r="D22" s="19">
        <v>0.10999923917060772</v>
      </c>
      <c r="E22" s="19">
        <v>3.9934169059937179E-2</v>
      </c>
    </row>
    <row r="23" spans="1:5">
      <c r="A23" s="33" t="s">
        <v>24</v>
      </c>
      <c r="B23" s="31">
        <v>55815196</v>
      </c>
      <c r="C23" s="3">
        <v>43274.007999999987</v>
      </c>
      <c r="D23" s="19">
        <v>9.4388883054352269E-3</v>
      </c>
      <c r="E23" s="19">
        <v>9.394889091485524E-3</v>
      </c>
    </row>
    <row r="24" spans="1:5">
      <c r="A24" s="33" t="s">
        <v>25</v>
      </c>
      <c r="B24" s="31">
        <v>278992813</v>
      </c>
      <c r="C24" s="3">
        <v>862439.28099999996</v>
      </c>
      <c r="D24" s="19">
        <v>4.7180377184847244E-2</v>
      </c>
      <c r="E24" s="19">
        <v>0.1872375998344207</v>
      </c>
    </row>
    <row r="25" spans="1:5">
      <c r="A25" s="33" t="s">
        <v>27</v>
      </c>
      <c r="B25" s="31">
        <v>38546438</v>
      </c>
      <c r="C25" s="3">
        <v>8824.0210000000006</v>
      </c>
      <c r="D25" s="19">
        <v>6.5185746701379322E-3</v>
      </c>
      <c r="E25" s="19">
        <v>1.9157157487224021E-3</v>
      </c>
    </row>
    <row r="26" spans="1:5">
      <c r="A26" s="33" t="s">
        <v>36</v>
      </c>
      <c r="B26" s="31">
        <v>124382299</v>
      </c>
      <c r="C26" s="3">
        <v>111167.26300000001</v>
      </c>
      <c r="D26" s="19">
        <v>2.1034247150798283E-2</v>
      </c>
      <c r="E26" s="19">
        <v>2.4134674710255696E-2</v>
      </c>
    </row>
    <row r="27" spans="1:5">
      <c r="A27" s="33" t="s">
        <v>7</v>
      </c>
      <c r="B27" s="31">
        <v>60003510</v>
      </c>
      <c r="C27" s="3">
        <v>141441.625</v>
      </c>
      <c r="D27" s="19">
        <v>1.0147172623456624E-2</v>
      </c>
      <c r="E27" s="19">
        <v>3.0707310027637991E-2</v>
      </c>
    </row>
    <row r="28" spans="1:5" ht="13.5" thickBot="1">
      <c r="A28" s="24" t="s">
        <v>8</v>
      </c>
      <c r="B28" s="32">
        <v>5913323073</v>
      </c>
      <c r="C28" s="25">
        <v>4606122.284</v>
      </c>
      <c r="D28" s="27">
        <v>1</v>
      </c>
      <c r="E28" s="27">
        <v>1.7974952774831716</v>
      </c>
    </row>
    <row r="29" spans="1:5">
      <c r="A29" s="30"/>
      <c r="B29" s="34"/>
      <c r="C29" s="10"/>
      <c r="D29" s="35"/>
      <c r="E29" s="35"/>
    </row>
    <row r="30" spans="1:5" ht="13.5" thickBot="1">
      <c r="A30" s="30"/>
      <c r="B30" s="34"/>
      <c r="C30" s="10"/>
      <c r="D30" s="35"/>
      <c r="E30" s="35"/>
    </row>
    <row r="31" spans="1:5">
      <c r="A31" s="20" t="s">
        <v>37</v>
      </c>
      <c r="B31" s="21" t="s">
        <v>11</v>
      </c>
      <c r="C31" s="21" t="s">
        <v>10</v>
      </c>
      <c r="D31" s="22" t="s">
        <v>13</v>
      </c>
      <c r="E31" s="21" t="s">
        <v>12</v>
      </c>
    </row>
    <row r="32" spans="1:5">
      <c r="A32" s="33" t="s">
        <v>1</v>
      </c>
      <c r="B32" s="31">
        <v>2324115517</v>
      </c>
      <c r="C32" s="3">
        <v>3358022.2919999999</v>
      </c>
      <c r="D32" s="19">
        <v>0.18764971538659445</v>
      </c>
      <c r="E32" s="4">
        <v>0.299728727933044</v>
      </c>
    </row>
    <row r="33" spans="1:5">
      <c r="A33" s="33" t="s">
        <v>2</v>
      </c>
      <c r="B33" s="31">
        <v>1302651856</v>
      </c>
      <c r="C33" s="3">
        <v>964302.21799999999</v>
      </c>
      <c r="D33" s="19">
        <v>0.10517646314833283</v>
      </c>
      <c r="E33" s="4">
        <v>8.6071220501639512E-2</v>
      </c>
    </row>
    <row r="34" spans="1:5">
      <c r="A34" s="33" t="s">
        <v>23</v>
      </c>
      <c r="B34" s="31">
        <v>3073068488</v>
      </c>
      <c r="C34" s="3">
        <v>3940343.0999999987</v>
      </c>
      <c r="D34" s="19">
        <v>0.24812038081526744</v>
      </c>
      <c r="E34" s="4">
        <v>0.3517052366794553</v>
      </c>
    </row>
    <row r="35" spans="1:5">
      <c r="A35" s="33" t="s">
        <v>4</v>
      </c>
      <c r="B35" s="31">
        <v>1811223074</v>
      </c>
      <c r="C35" s="3">
        <v>1504024.1539999989</v>
      </c>
      <c r="D35" s="19">
        <v>0.14623864082988811</v>
      </c>
      <c r="E35" s="4">
        <v>0.13424545975556984</v>
      </c>
    </row>
    <row r="36" spans="1:5">
      <c r="A36" s="33" t="s">
        <v>5</v>
      </c>
      <c r="B36" s="31">
        <v>1418592031</v>
      </c>
      <c r="C36" s="3">
        <v>627025.49100000015</v>
      </c>
      <c r="D36" s="19">
        <v>0.1145375042332033</v>
      </c>
      <c r="E36" s="4">
        <v>5.596673769758953E-2</v>
      </c>
    </row>
    <row r="37" spans="1:5">
      <c r="A37" s="33" t="s">
        <v>24</v>
      </c>
      <c r="B37" s="31">
        <v>1172461912</v>
      </c>
      <c r="C37" s="3">
        <v>1852243.8440000007</v>
      </c>
      <c r="D37" s="19">
        <v>9.4664891860632219E-2</v>
      </c>
      <c r="E37" s="4">
        <v>0.16532668425297395</v>
      </c>
    </row>
    <row r="38" spans="1:5">
      <c r="A38" s="33" t="s">
        <v>25</v>
      </c>
      <c r="B38" s="31">
        <v>558357371</v>
      </c>
      <c r="C38" s="3">
        <v>1419372.473</v>
      </c>
      <c r="D38" s="19">
        <v>4.5081925139161282E-2</v>
      </c>
      <c r="E38" s="4">
        <v>0.12668966099748241</v>
      </c>
    </row>
    <row r="39" spans="1:5">
      <c r="A39" s="33" t="s">
        <v>27</v>
      </c>
      <c r="B39" s="31">
        <v>293467599</v>
      </c>
      <c r="C39" s="3">
        <v>526457.3409999999</v>
      </c>
      <c r="D39" s="19">
        <v>2.3694653309927205E-2</v>
      </c>
      <c r="E39" s="4">
        <v>4.6990274455552289E-2</v>
      </c>
    </row>
    <row r="40" spans="1:5">
      <c r="A40" s="33" t="s">
        <v>36</v>
      </c>
      <c r="B40" s="31">
        <v>371451885</v>
      </c>
      <c r="C40" s="3">
        <v>543666.56099999987</v>
      </c>
      <c r="D40" s="19">
        <v>2.9991125651980238E-2</v>
      </c>
      <c r="E40" s="4">
        <v>4.8526326682366956E-2</v>
      </c>
    </row>
    <row r="41" spans="1:5">
      <c r="A41" s="33" t="s">
        <v>7</v>
      </c>
      <c r="B41" s="31">
        <v>60003510</v>
      </c>
      <c r="C41" s="3">
        <v>141441.625</v>
      </c>
      <c r="D41" s="19">
        <v>4.8446996250129477E-3</v>
      </c>
      <c r="E41" s="4">
        <v>1.26247280844533E-2</v>
      </c>
    </row>
    <row r="42" spans="1:5" ht="13.5" thickBot="1">
      <c r="A42" s="24" t="s">
        <v>8</v>
      </c>
      <c r="B42" s="32">
        <v>12385393243</v>
      </c>
      <c r="C42" s="25">
        <v>11203538.329999998</v>
      </c>
      <c r="D42" s="27">
        <v>1</v>
      </c>
      <c r="E42" s="26">
        <v>1.3278750570401272</v>
      </c>
    </row>
    <row r="43" spans="1:5">
      <c r="A43" s="28" t="s">
        <v>21</v>
      </c>
      <c r="B43" s="28"/>
      <c r="C43" s="9"/>
    </row>
    <row r="44" spans="1:5">
      <c r="A44" s="28" t="s">
        <v>22</v>
      </c>
      <c r="B44" s="28"/>
      <c r="C44" s="9"/>
    </row>
    <row r="45" spans="1:5">
      <c r="A45" s="28" t="s">
        <v>35</v>
      </c>
      <c r="B45" s="28"/>
      <c r="C45" s="9"/>
    </row>
    <row r="46" spans="1:5">
      <c r="A46" s="28" t="s">
        <v>33</v>
      </c>
      <c r="B46" s="28"/>
      <c r="C46" s="9"/>
    </row>
    <row r="47" spans="1:5">
      <c r="A47" s="28" t="s">
        <v>34</v>
      </c>
      <c r="B47" s="9"/>
      <c r="C47" s="9"/>
    </row>
    <row r="50" spans="1:5">
      <c r="A50" s="30"/>
      <c r="B50" s="30"/>
      <c r="C50" s="10"/>
      <c r="D50" s="9"/>
      <c r="E50" s="9"/>
    </row>
    <row r="51" spans="1:5">
      <c r="A51" s="30"/>
      <c r="B51" s="30"/>
      <c r="C51" s="10"/>
    </row>
    <row r="52" spans="1:5">
      <c r="A52" s="30"/>
      <c r="B52" s="30"/>
      <c r="C52" s="10"/>
    </row>
    <row r="53" spans="1:5">
      <c r="A53" s="30"/>
      <c r="B53" s="30"/>
      <c r="C53" s="10"/>
    </row>
    <row r="54" spans="1:5">
      <c r="A54" s="30"/>
      <c r="B54" s="30"/>
      <c r="C54" s="10"/>
    </row>
    <row r="55" spans="1:5">
      <c r="A55" s="30"/>
      <c r="B55" s="30"/>
      <c r="C55" s="10"/>
    </row>
    <row r="62" spans="1:5">
      <c r="E62" s="29"/>
    </row>
    <row r="63" spans="1:5">
      <c r="E63" s="29"/>
    </row>
    <row r="64" spans="1:5">
      <c r="E64" s="29"/>
    </row>
    <row r="65" spans="5:5">
      <c r="E65" s="29"/>
    </row>
    <row r="66" spans="5:5">
      <c r="E66" s="29"/>
    </row>
    <row r="67" spans="5:5">
      <c r="E67" s="29"/>
    </row>
    <row r="68" spans="5:5">
      <c r="E68" s="29"/>
    </row>
    <row r="69" spans="5:5">
      <c r="E69" s="29"/>
    </row>
  </sheetData>
  <mergeCells count="2">
    <mergeCell ref="A1:N1"/>
    <mergeCell ref="A2:N2"/>
  </mergeCells>
  <pageMargins left="0.511811024" right="0.511811024" top="0.78740157499999996" bottom="0.78740157499999996" header="0.31496062000000002" footer="0.31496062000000002"/>
  <pageSetup paperSize="9" orientation="portrait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9"/>
  <sheetViews>
    <sheetView zoomScale="90" zoomScaleNormal="90" workbookViewId="0">
      <selection activeCell="A45" sqref="A45:A47"/>
    </sheetView>
  </sheetViews>
  <sheetFormatPr defaultRowHeight="12.75"/>
  <cols>
    <col min="1" max="1" width="24" customWidth="1"/>
    <col min="2" max="2" width="16.85546875" customWidth="1"/>
    <col min="3" max="3" width="14" bestFit="1" customWidth="1"/>
    <col min="4" max="4" width="12" bestFit="1" customWidth="1"/>
    <col min="5" max="5" width="11.85546875" bestFit="1" customWidth="1"/>
    <col min="17" max="17" width="16" bestFit="1" customWidth="1"/>
  </cols>
  <sheetData>
    <row r="1" spans="1:17">
      <c r="A1" s="43" t="s">
        <v>16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7">
      <c r="A2" s="43" t="s">
        <v>39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7" ht="13.5" thickBot="1"/>
    <row r="4" spans="1:17">
      <c r="A4" s="20" t="s">
        <v>9</v>
      </c>
      <c r="B4" s="21" t="s">
        <v>11</v>
      </c>
      <c r="C4" s="21" t="s">
        <v>10</v>
      </c>
      <c r="D4" s="22" t="s">
        <v>13</v>
      </c>
      <c r="E4" s="22" t="s">
        <v>12</v>
      </c>
    </row>
    <row r="5" spans="1:17">
      <c r="A5" s="33" t="s">
        <v>1</v>
      </c>
      <c r="B5" s="31">
        <v>942635702</v>
      </c>
      <c r="C5" s="31">
        <v>905974.99299999897</v>
      </c>
      <c r="D5" s="19">
        <f>B5/B15</f>
        <v>0.15534655989777335</v>
      </c>
      <c r="E5" s="19">
        <f>C5/C15</f>
        <v>0.1148227371658524</v>
      </c>
    </row>
    <row r="6" spans="1:17">
      <c r="A6" s="33" t="s">
        <v>2</v>
      </c>
      <c r="B6" s="31">
        <v>854297957</v>
      </c>
      <c r="C6" s="31">
        <v>914703.80999999982</v>
      </c>
      <c r="D6" s="19">
        <f>B6/B15</f>
        <v>0.14078848113440742</v>
      </c>
      <c r="E6" s="19">
        <f>C6/C15</f>
        <v>0.11592902229281939</v>
      </c>
    </row>
    <row r="7" spans="1:17">
      <c r="A7" s="33" t="s">
        <v>23</v>
      </c>
      <c r="B7" s="31">
        <v>1014472767</v>
      </c>
      <c r="C7" s="31">
        <v>371966.66799999995</v>
      </c>
      <c r="D7" s="19">
        <f>B7/B15</f>
        <v>0.16718532316254808</v>
      </c>
      <c r="E7" s="19">
        <f>C7/C15</f>
        <v>4.714283648469525E-2</v>
      </c>
    </row>
    <row r="8" spans="1:17">
      <c r="A8" s="33" t="s">
        <v>4</v>
      </c>
      <c r="B8" s="31">
        <v>939998763</v>
      </c>
      <c r="C8" s="31">
        <v>1289394.0209999981</v>
      </c>
      <c r="D8" s="19">
        <f>B8/B15</f>
        <v>0.15491199180169854</v>
      </c>
      <c r="E8" s="19">
        <f>C8/C15</f>
        <v>0.16341703901368557</v>
      </c>
      <c r="Q8" s="39"/>
    </row>
    <row r="9" spans="1:17">
      <c r="A9" s="33" t="s">
        <v>5</v>
      </c>
      <c r="B9" s="31">
        <v>735460043</v>
      </c>
      <c r="C9" s="31">
        <v>595805.14999999967</v>
      </c>
      <c r="D9" s="19">
        <f>B9/B15</f>
        <v>0.12120396817127818</v>
      </c>
      <c r="E9" s="19">
        <f>C9/C15</f>
        <v>7.5511993895080176E-2</v>
      </c>
    </row>
    <row r="10" spans="1:17">
      <c r="A10" s="33" t="s">
        <v>24</v>
      </c>
      <c r="B10" s="31">
        <v>1204878318</v>
      </c>
      <c r="C10" s="31">
        <v>2764599.8590000002</v>
      </c>
      <c r="D10" s="19">
        <f>B10/B15</f>
        <v>0.19856419759997102</v>
      </c>
      <c r="E10" s="19">
        <f>C10/C15</f>
        <v>0.35038375830613017</v>
      </c>
      <c r="Q10" s="1"/>
    </row>
    <row r="11" spans="1:17">
      <c r="A11" s="33" t="s">
        <v>25</v>
      </c>
      <c r="B11" s="31">
        <v>65954304</v>
      </c>
      <c r="C11" s="31">
        <v>183848</v>
      </c>
      <c r="D11" s="19">
        <f>B11/B15</f>
        <v>1.0869283027487062E-2</v>
      </c>
      <c r="E11" s="19">
        <f>C11/C15</f>
        <v>2.3300787268493241E-2</v>
      </c>
    </row>
    <row r="12" spans="1:17">
      <c r="A12" s="33" t="s">
        <v>27</v>
      </c>
      <c r="B12" s="31">
        <v>205029342</v>
      </c>
      <c r="C12" s="31">
        <v>579117.76599999983</v>
      </c>
      <c r="D12" s="19">
        <f>B12/B15</f>
        <v>3.3788878238142583E-2</v>
      </c>
      <c r="E12" s="19">
        <f>C12/C15</f>
        <v>7.3397044672615666E-2</v>
      </c>
    </row>
    <row r="13" spans="1:17">
      <c r="A13" s="33" t="s">
        <v>36</v>
      </c>
      <c r="B13" s="31">
        <v>103819542</v>
      </c>
      <c r="C13" s="31">
        <v>284586.81100000005</v>
      </c>
      <c r="D13" s="19">
        <f>B13/B15</f>
        <v>1.7109482131478185E-2</v>
      </c>
      <c r="E13" s="19">
        <f>C13/C15</f>
        <v>3.6068364858632643E-2</v>
      </c>
    </row>
    <row r="14" spans="1:17">
      <c r="A14" s="33" t="s">
        <v>7</v>
      </c>
      <c r="B14" s="31">
        <v>1406763</v>
      </c>
      <c r="C14" s="31">
        <v>208.428</v>
      </c>
      <c r="D14" s="19">
        <f>B14/B15</f>
        <v>2.3183483521555746E-4</v>
      </c>
      <c r="E14" s="19">
        <f>C14/C15</f>
        <v>2.6416041995548006E-5</v>
      </c>
    </row>
    <row r="15" spans="1:17" ht="13.5" thickBot="1">
      <c r="A15" s="24" t="s">
        <v>8</v>
      </c>
      <c r="B15" s="32">
        <f>SUM(B5:B14)</f>
        <v>6067953501</v>
      </c>
      <c r="C15" s="25">
        <f>SUM(C5:C14)</f>
        <v>7890205.5059999963</v>
      </c>
      <c r="D15" s="27">
        <f>SUM(D5:D14)</f>
        <v>1</v>
      </c>
      <c r="E15" s="27">
        <f>SUM(E5:E14)</f>
        <v>1.0000000000000002</v>
      </c>
    </row>
    <row r="16" spans="1:17" ht="13.5" thickBot="1"/>
    <row r="17" spans="1:5">
      <c r="A17" s="20" t="s">
        <v>0</v>
      </c>
      <c r="B17" s="21" t="s">
        <v>11</v>
      </c>
      <c r="C17" s="21" t="s">
        <v>10</v>
      </c>
      <c r="D17" s="22" t="s">
        <v>13</v>
      </c>
      <c r="E17" s="22" t="s">
        <v>12</v>
      </c>
    </row>
    <row r="18" spans="1:5">
      <c r="A18" s="33" t="s">
        <v>1</v>
      </c>
      <c r="B18" s="31">
        <v>1441352143</v>
      </c>
      <c r="C18" s="31">
        <v>3177540.6100000013</v>
      </c>
      <c r="D18" s="19">
        <f>B18/B28</f>
        <v>0.21560166690057969</v>
      </c>
      <c r="E18" s="19">
        <f>C18/C28</f>
        <v>0.31993209603510958</v>
      </c>
    </row>
    <row r="19" spans="1:5">
      <c r="A19" s="33" t="s">
        <v>2</v>
      </c>
      <c r="B19" s="31">
        <v>321019606</v>
      </c>
      <c r="C19" s="31">
        <v>241830.95099999983</v>
      </c>
      <c r="D19" s="19">
        <f>B19/B28</f>
        <v>4.801905106777736E-2</v>
      </c>
      <c r="E19" s="19">
        <f>C19/C28</f>
        <v>2.4348857350903783E-2</v>
      </c>
    </row>
    <row r="20" spans="1:5">
      <c r="A20" s="33" t="s">
        <v>23</v>
      </c>
      <c r="B20" s="31">
        <v>2362986508</v>
      </c>
      <c r="C20" s="31">
        <v>3870857.9859999986</v>
      </c>
      <c r="D20" s="19">
        <f>B20/B28</f>
        <v>0.35346242933249661</v>
      </c>
      <c r="E20" s="19">
        <f>C20/C28</f>
        <v>0.38973906581015244</v>
      </c>
    </row>
    <row r="21" spans="1:5">
      <c r="A21" s="33" t="s">
        <v>4</v>
      </c>
      <c r="B21" s="31">
        <v>1229518000</v>
      </c>
      <c r="C21" s="31">
        <v>1290202.7970000007</v>
      </c>
      <c r="D21" s="19">
        <f>B21/B28</f>
        <v>0.18391489655853446</v>
      </c>
      <c r="E21" s="19">
        <f>C21/C28</f>
        <v>0.12990464507535313</v>
      </c>
    </row>
    <row r="22" spans="1:5">
      <c r="A22" s="33" t="s">
        <v>5</v>
      </c>
      <c r="B22" s="31">
        <v>819291168</v>
      </c>
      <c r="C22" s="31">
        <v>314637.25599999959</v>
      </c>
      <c r="D22" s="19">
        <f>B22/B28</f>
        <v>0.12255196785572954</v>
      </c>
      <c r="E22" s="19">
        <f>C22/C28</f>
        <v>3.1679392699505163E-2</v>
      </c>
    </row>
    <row r="23" spans="1:5">
      <c r="A23" s="33" t="s">
        <v>24</v>
      </c>
      <c r="B23" s="31">
        <v>46895693</v>
      </c>
      <c r="C23" s="31">
        <v>59195.629000000008</v>
      </c>
      <c r="D23" s="19">
        <f>B23/B28</f>
        <v>7.0147948441062176E-3</v>
      </c>
      <c r="E23" s="19">
        <f>C23/C28</f>
        <v>5.9601383543251433E-3</v>
      </c>
    </row>
    <row r="24" spans="1:5">
      <c r="A24" s="33" t="s">
        <v>25</v>
      </c>
      <c r="B24" s="31">
        <v>168443321</v>
      </c>
      <c r="C24" s="31">
        <v>626724.20200000005</v>
      </c>
      <c r="D24" s="19">
        <f>B24/B28</f>
        <v>2.5196244347533762E-2</v>
      </c>
      <c r="E24" s="19">
        <f>C24/C28</f>
        <v>6.3102006297188235E-2</v>
      </c>
    </row>
    <row r="25" spans="1:5">
      <c r="A25" s="33" t="s">
        <v>27</v>
      </c>
      <c r="B25" s="31">
        <v>132782382</v>
      </c>
      <c r="C25" s="31">
        <v>117642.29099999998</v>
      </c>
      <c r="D25" s="19">
        <f>B25/B28</f>
        <v>1.9861976848102921E-2</v>
      </c>
      <c r="E25" s="19">
        <f>C25/C28</f>
        <v>1.1844866631618687E-2</v>
      </c>
    </row>
    <row r="26" spans="1:5">
      <c r="A26" s="33" t="s">
        <v>36</v>
      </c>
      <c r="B26" s="31">
        <v>92073659</v>
      </c>
      <c r="C26" s="31">
        <v>11631.470000000003</v>
      </c>
      <c r="D26" s="19">
        <f>B26/B28</f>
        <v>1.3772647062304719E-2</v>
      </c>
      <c r="E26" s="19">
        <f>C26/C28</f>
        <v>1.1711197538619327E-3</v>
      </c>
    </row>
    <row r="27" spans="1:5">
      <c r="A27" s="33" t="s">
        <v>7</v>
      </c>
      <c r="B27" s="31">
        <v>70892619</v>
      </c>
      <c r="C27" s="31">
        <v>221658.76699999999</v>
      </c>
      <c r="D27" s="19">
        <f>B27/B28</f>
        <v>1.0604325182834731E-2</v>
      </c>
      <c r="E27" s="19">
        <f>C27/C28</f>
        <v>2.2317811991982045E-2</v>
      </c>
    </row>
    <row r="28" spans="1:5" ht="13.5" thickBot="1">
      <c r="A28" s="24" t="s">
        <v>8</v>
      </c>
      <c r="B28" s="32">
        <f>SUM(B18:B27)</f>
        <v>6685255099</v>
      </c>
      <c r="C28" s="25">
        <f>SUM(C18:C27)</f>
        <v>9931921.9589999989</v>
      </c>
      <c r="D28" s="27">
        <f>SUM(D18:D27)</f>
        <v>0.99999999999999989</v>
      </c>
      <c r="E28" s="27">
        <f>SUM(E18:E27)</f>
        <v>1.0000000000000002</v>
      </c>
    </row>
    <row r="29" spans="1:5">
      <c r="A29" s="30"/>
      <c r="B29" s="34"/>
      <c r="C29" s="10"/>
      <c r="D29" s="35"/>
      <c r="E29" s="35"/>
    </row>
    <row r="30" spans="1:5" ht="13.5" thickBot="1">
      <c r="A30" s="30"/>
      <c r="B30" s="34"/>
      <c r="C30" s="10"/>
      <c r="D30" s="35"/>
      <c r="E30" s="35"/>
    </row>
    <row r="31" spans="1:5">
      <c r="A31" s="20" t="s">
        <v>37</v>
      </c>
      <c r="B31" s="21" t="s">
        <v>11</v>
      </c>
      <c r="C31" s="21" t="s">
        <v>10</v>
      </c>
      <c r="D31" s="22" t="s">
        <v>13</v>
      </c>
      <c r="E31" s="21" t="s">
        <v>12</v>
      </c>
    </row>
    <row r="32" spans="1:5">
      <c r="A32" s="33" t="s">
        <v>1</v>
      </c>
      <c r="B32" s="31">
        <f>B5+B18</f>
        <v>2383987845</v>
      </c>
      <c r="C32" s="3">
        <f t="shared" ref="C32:C41" si="0">C5+C18</f>
        <v>4083515.6030000001</v>
      </c>
      <c r="D32" s="19">
        <f>B32/B42</f>
        <v>0.1869323963696477</v>
      </c>
      <c r="E32" s="4">
        <f>C32/C42</f>
        <v>0.22912615853631485</v>
      </c>
    </row>
    <row r="33" spans="1:5">
      <c r="A33" s="33" t="s">
        <v>2</v>
      </c>
      <c r="B33" s="31">
        <f t="shared" ref="B33:C42" si="1">B6+B19</f>
        <v>1175317563</v>
      </c>
      <c r="C33" s="3">
        <f t="shared" si="0"/>
        <v>1156534.7609999997</v>
      </c>
      <c r="D33" s="19">
        <f>B33/B42</f>
        <v>9.2158577489275917E-2</v>
      </c>
      <c r="E33" s="4">
        <f>C33/C42</f>
        <v>6.4893193210028469E-2</v>
      </c>
    </row>
    <row r="34" spans="1:5">
      <c r="A34" s="33" t="s">
        <v>23</v>
      </c>
      <c r="B34" s="31">
        <f t="shared" si="1"/>
        <v>3377459275</v>
      </c>
      <c r="C34" s="3">
        <f t="shared" si="0"/>
        <v>4242824.6539999982</v>
      </c>
      <c r="D34" s="19">
        <f>B34/B42</f>
        <v>0.26483212036538006</v>
      </c>
      <c r="E34" s="4">
        <f>C34/C42</f>
        <v>0.23806499321319938</v>
      </c>
    </row>
    <row r="35" spans="1:5">
      <c r="A35" s="33" t="s">
        <v>4</v>
      </c>
      <c r="B35" s="31">
        <f t="shared" si="1"/>
        <v>2169516763</v>
      </c>
      <c r="C35" s="3">
        <f t="shared" si="0"/>
        <v>2579596.817999999</v>
      </c>
      <c r="D35" s="19">
        <f>B35/B42</f>
        <v>0.17011536712416042</v>
      </c>
      <c r="E35" s="4">
        <f>C35/C42</f>
        <v>0.14474123939837952</v>
      </c>
    </row>
    <row r="36" spans="1:5">
      <c r="A36" s="33" t="s">
        <v>5</v>
      </c>
      <c r="B36" s="31">
        <f t="shared" si="1"/>
        <v>1554751211</v>
      </c>
      <c r="C36" s="3">
        <f t="shared" si="0"/>
        <v>910442.40599999926</v>
      </c>
      <c r="D36" s="19">
        <f>B36/B42</f>
        <v>0.12191059205288934</v>
      </c>
      <c r="E36" s="4">
        <f>C36/C42</f>
        <v>5.1084945261892695E-2</v>
      </c>
    </row>
    <row r="37" spans="1:5">
      <c r="A37" s="33" t="s">
        <v>24</v>
      </c>
      <c r="B37" s="31">
        <f t="shared" si="1"/>
        <v>1251774011</v>
      </c>
      <c r="C37" s="3">
        <f t="shared" si="0"/>
        <v>2823795.4880000004</v>
      </c>
      <c r="D37" s="19">
        <f>B37/B42</f>
        <v>9.8153652956009835E-2</v>
      </c>
      <c r="E37" s="4">
        <f>C37/C42</f>
        <v>0.15844323263569482</v>
      </c>
    </row>
    <row r="38" spans="1:5">
      <c r="A38" s="33" t="s">
        <v>25</v>
      </c>
      <c r="B38" s="31">
        <f t="shared" si="1"/>
        <v>234397625</v>
      </c>
      <c r="C38" s="3">
        <f t="shared" si="0"/>
        <v>810572.20200000005</v>
      </c>
      <c r="D38" s="19">
        <f>B38/B42</f>
        <v>1.8379502159166439E-2</v>
      </c>
      <c r="E38" s="4">
        <f>C38/C42</f>
        <v>4.5481225717403442E-2</v>
      </c>
    </row>
    <row r="39" spans="1:5">
      <c r="A39" s="33" t="s">
        <v>27</v>
      </c>
      <c r="B39" s="31">
        <f t="shared" si="1"/>
        <v>337811724</v>
      </c>
      <c r="C39" s="3">
        <f t="shared" si="0"/>
        <v>696760.0569999998</v>
      </c>
      <c r="D39" s="19">
        <f>B39/B42</f>
        <v>2.6488371248001071E-2</v>
      </c>
      <c r="E39" s="4">
        <f>C39/C42</f>
        <v>3.9095223528634995E-2</v>
      </c>
    </row>
    <row r="40" spans="1:5">
      <c r="A40" s="33" t="s">
        <v>36</v>
      </c>
      <c r="B40" s="31">
        <f t="shared" si="1"/>
        <v>195893201</v>
      </c>
      <c r="C40" s="3">
        <f t="shared" si="0"/>
        <v>296218.28100000008</v>
      </c>
      <c r="D40" s="19">
        <f>B40/B42</f>
        <v>1.5360307130865876E-2</v>
      </c>
      <c r="E40" s="4">
        <f>C40/C42</f>
        <v>1.6620814859602404E-2</v>
      </c>
    </row>
    <row r="41" spans="1:5">
      <c r="A41" s="33" t="s">
        <v>7</v>
      </c>
      <c r="B41" s="31">
        <f t="shared" si="1"/>
        <v>72299382</v>
      </c>
      <c r="C41" s="3">
        <f t="shared" si="0"/>
        <v>221867.19500000001</v>
      </c>
      <c r="D41" s="19">
        <f>B41/B42</f>
        <v>5.6691131046033389E-3</v>
      </c>
      <c r="E41" s="4">
        <f>C41/C42</f>
        <v>1.2448973638849465E-2</v>
      </c>
    </row>
    <row r="42" spans="1:5" ht="13.5" thickBot="1">
      <c r="A42" s="24" t="s">
        <v>8</v>
      </c>
      <c r="B42" s="32">
        <f t="shared" si="1"/>
        <v>12753208600</v>
      </c>
      <c r="C42" s="25">
        <f t="shared" si="1"/>
        <v>17822127.464999996</v>
      </c>
      <c r="D42" s="27">
        <f>SUM(D32:D41)</f>
        <v>1</v>
      </c>
      <c r="E42" s="26">
        <f>SUM(E32:E41)</f>
        <v>1.0000000000000002</v>
      </c>
    </row>
    <row r="43" spans="1:5">
      <c r="A43" s="28" t="s">
        <v>21</v>
      </c>
      <c r="B43" s="28"/>
      <c r="C43" s="9"/>
    </row>
    <row r="44" spans="1:5">
      <c r="A44" s="28" t="s">
        <v>22</v>
      </c>
      <c r="B44" s="28"/>
      <c r="C44" s="9"/>
    </row>
    <row r="45" spans="1:5">
      <c r="A45" s="28" t="s">
        <v>40</v>
      </c>
      <c r="B45" s="28"/>
      <c r="C45" s="9"/>
    </row>
    <row r="46" spans="1:5">
      <c r="A46" s="28" t="s">
        <v>33</v>
      </c>
      <c r="B46" s="28"/>
      <c r="C46" s="9"/>
    </row>
    <row r="47" spans="1:5">
      <c r="A47" s="28" t="s">
        <v>34</v>
      </c>
      <c r="B47" s="9"/>
      <c r="C47" s="9"/>
    </row>
    <row r="50" spans="1:5">
      <c r="A50" s="30"/>
      <c r="B50" s="30"/>
      <c r="C50" s="10"/>
      <c r="D50" s="9"/>
      <c r="E50" s="9"/>
    </row>
    <row r="51" spans="1:5">
      <c r="A51" s="30"/>
      <c r="B51" s="30"/>
      <c r="C51" s="10"/>
    </row>
    <row r="52" spans="1:5">
      <c r="A52" s="30"/>
      <c r="B52" s="30"/>
      <c r="C52" s="10"/>
    </row>
    <row r="53" spans="1:5">
      <c r="A53" s="30"/>
      <c r="B53" s="30"/>
      <c r="C53" s="10"/>
    </row>
    <row r="54" spans="1:5">
      <c r="A54" s="30"/>
      <c r="B54" s="30"/>
      <c r="C54" s="10"/>
    </row>
    <row r="55" spans="1:5">
      <c r="A55" s="30"/>
      <c r="B55" s="30"/>
      <c r="C55" s="10"/>
    </row>
    <row r="62" spans="1:5">
      <c r="E62" s="29"/>
    </row>
    <row r="63" spans="1:5">
      <c r="E63" s="29"/>
    </row>
    <row r="64" spans="1:5">
      <c r="E64" s="29"/>
    </row>
    <row r="65" spans="5:5">
      <c r="E65" s="29"/>
    </row>
    <row r="66" spans="5:5">
      <c r="E66" s="29"/>
    </row>
    <row r="67" spans="5:5">
      <c r="E67" s="29"/>
    </row>
    <row r="68" spans="5:5">
      <c r="E68" s="29"/>
    </row>
    <row r="69" spans="5:5">
      <c r="E69" s="29"/>
    </row>
  </sheetData>
  <mergeCells count="2">
    <mergeCell ref="A1:N1"/>
    <mergeCell ref="A2:N2"/>
  </mergeCells>
  <pageMargins left="0.511811024" right="0.511811024" top="0.78740157499999996" bottom="0.78740157499999996" header="0.31496062000000002" footer="0.31496062000000002"/>
  <pageSetup paperSize="9" orientation="portrait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9"/>
  <sheetViews>
    <sheetView zoomScale="90" zoomScaleNormal="90" workbookViewId="0">
      <selection activeCell="C9" sqref="C9"/>
    </sheetView>
  </sheetViews>
  <sheetFormatPr defaultRowHeight="12.75"/>
  <cols>
    <col min="1" max="1" width="24" customWidth="1"/>
    <col min="2" max="2" width="16.85546875" customWidth="1"/>
    <col min="3" max="3" width="14" bestFit="1" customWidth="1"/>
    <col min="4" max="4" width="12" bestFit="1" customWidth="1"/>
    <col min="5" max="5" width="11.85546875" bestFit="1" customWidth="1"/>
  </cols>
  <sheetData>
    <row r="1" spans="1:14">
      <c r="A1" s="43" t="s">
        <v>16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>
      <c r="A2" s="43" t="s">
        <v>41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13.5" thickBot="1"/>
    <row r="4" spans="1:14">
      <c r="A4" s="20" t="s">
        <v>9</v>
      </c>
      <c r="B4" s="21" t="s">
        <v>11</v>
      </c>
      <c r="C4" s="21" t="s">
        <v>10</v>
      </c>
      <c r="D4" s="22" t="s">
        <v>13</v>
      </c>
      <c r="E4" s="21" t="s">
        <v>12</v>
      </c>
    </row>
    <row r="5" spans="1:14">
      <c r="A5" s="33" t="s">
        <v>1</v>
      </c>
      <c r="B5" s="31">
        <v>230763221</v>
      </c>
      <c r="C5" s="3">
        <v>296520.51499999885</v>
      </c>
      <c r="D5" s="19">
        <f>B5/B15</f>
        <v>0.12034272407670768</v>
      </c>
      <c r="E5" s="4">
        <f>C5/C15</f>
        <v>9.7987900022258434E-2</v>
      </c>
    </row>
    <row r="6" spans="1:14">
      <c r="A6" s="33" t="s">
        <v>2</v>
      </c>
      <c r="B6" s="31">
        <v>309606572</v>
      </c>
      <c r="C6" s="3">
        <v>367616.86200000002</v>
      </c>
      <c r="D6" s="19">
        <f>B6/B15</f>
        <v>0.16145943060194731</v>
      </c>
      <c r="E6" s="4">
        <f>C6/C15</f>
        <v>0.12148233426666116</v>
      </c>
    </row>
    <row r="7" spans="1:14">
      <c r="A7" s="33" t="s">
        <v>23</v>
      </c>
      <c r="B7" s="31">
        <v>275621081</v>
      </c>
      <c r="C7" s="3">
        <v>93098.647999999928</v>
      </c>
      <c r="D7" s="19">
        <f>B7/B15</f>
        <v>0.1437360405907443</v>
      </c>
      <c r="E7" s="4">
        <f>C7/C15</f>
        <v>3.0765294645571008E-2</v>
      </c>
    </row>
    <row r="8" spans="1:14">
      <c r="A8" s="33" t="s">
        <v>4</v>
      </c>
      <c r="B8" s="31">
        <v>280956426</v>
      </c>
      <c r="C8" s="3">
        <v>421439.35999999894</v>
      </c>
      <c r="D8" s="19">
        <f>B8/B15</f>
        <v>0.14651841617211583</v>
      </c>
      <c r="E8" s="4">
        <f>C8/C15</f>
        <v>0.13926846806240248</v>
      </c>
    </row>
    <row r="9" spans="1:14">
      <c r="A9" s="33" t="s">
        <v>5</v>
      </c>
      <c r="B9" s="31">
        <v>112027559</v>
      </c>
      <c r="C9" s="3">
        <v>230023.98699999994</v>
      </c>
      <c r="D9" s="19">
        <f>B9/B15</f>
        <v>5.8422228478619172E-2</v>
      </c>
      <c r="E9" s="4">
        <f>C9/C15</f>
        <v>7.6013517786037016E-2</v>
      </c>
    </row>
    <row r="10" spans="1:14">
      <c r="A10" s="33" t="s">
        <v>24</v>
      </c>
      <c r="B10" s="31">
        <v>624104925</v>
      </c>
      <c r="C10" s="3">
        <v>1391916.41</v>
      </c>
      <c r="D10" s="19">
        <f>B10/B15</f>
        <v>0.32546991872760062</v>
      </c>
      <c r="E10" s="4">
        <f>C10/C15</f>
        <v>0.45997143240635946</v>
      </c>
    </row>
    <row r="11" spans="1:14">
      <c r="A11" s="33" t="s">
        <v>25</v>
      </c>
      <c r="B11" s="31">
        <v>13199660</v>
      </c>
      <c r="C11" s="3">
        <v>34799.938999999998</v>
      </c>
      <c r="D11" s="19">
        <f>B11/B15</f>
        <v>6.8836057773970635E-3</v>
      </c>
      <c r="E11" s="4">
        <f>C11/C15</f>
        <v>1.1499956229041033E-2</v>
      </c>
    </row>
    <row r="12" spans="1:14">
      <c r="A12" s="33" t="s">
        <v>27</v>
      </c>
      <c r="B12" s="31">
        <v>15189184</v>
      </c>
      <c r="C12" s="3">
        <v>38022.923999999977</v>
      </c>
      <c r="D12" s="19">
        <f>B12/B15</f>
        <v>7.9211399942382636E-3</v>
      </c>
      <c r="E12" s="4">
        <f>C12/C15</f>
        <v>1.25650209243227E-2</v>
      </c>
    </row>
    <row r="13" spans="1:14">
      <c r="A13" s="33" t="s">
        <v>26</v>
      </c>
      <c r="B13" s="31">
        <v>56070945</v>
      </c>
      <c r="C13" s="3">
        <v>152652.73800000001</v>
      </c>
      <c r="D13" s="19">
        <f>B13/B15</f>
        <v>2.9240925974313957E-2</v>
      </c>
      <c r="E13" s="4">
        <f>C13/C15</f>
        <v>5.0445485126950053E-2</v>
      </c>
    </row>
    <row r="14" spans="1:14">
      <c r="A14" s="33" t="s">
        <v>7</v>
      </c>
      <c r="B14" s="31">
        <v>10680</v>
      </c>
      <c r="C14" s="3">
        <v>1.7870000000000001</v>
      </c>
      <c r="D14" s="19">
        <f>B14/B15</f>
        <v>5.5696063158142436E-6</v>
      </c>
      <c r="E14" s="4">
        <f>C14/C15</f>
        <v>5.9053039665662432E-7</v>
      </c>
    </row>
    <row r="15" spans="1:14" ht="13.5" thickBot="1">
      <c r="A15" s="24" t="s">
        <v>8</v>
      </c>
      <c r="B15" s="32">
        <f>SUM(B5:B14)</f>
        <v>1917550253</v>
      </c>
      <c r="C15" s="25">
        <f>SUM(C5:C14)</f>
        <v>3026093.1699999976</v>
      </c>
      <c r="D15" s="27">
        <f>SUM(D5:D14)</f>
        <v>1</v>
      </c>
      <c r="E15" s="26">
        <f>SUM(E5:E14)</f>
        <v>0.99999999999999989</v>
      </c>
    </row>
    <row r="16" spans="1:14" ht="13.5" thickBot="1"/>
    <row r="17" spans="1:5">
      <c r="A17" s="20" t="s">
        <v>0</v>
      </c>
      <c r="B17" s="21" t="s">
        <v>11</v>
      </c>
      <c r="C17" s="21" t="s">
        <v>10</v>
      </c>
      <c r="D17" s="22" t="s">
        <v>13</v>
      </c>
      <c r="E17" s="21" t="s">
        <v>12</v>
      </c>
    </row>
    <row r="18" spans="1:5">
      <c r="A18" s="33" t="s">
        <v>1</v>
      </c>
      <c r="B18" s="31">
        <v>411118142</v>
      </c>
      <c r="C18" s="3">
        <v>839742.56299999997</v>
      </c>
      <c r="D18" s="19">
        <f>B18/B28</f>
        <v>0.24602128680559071</v>
      </c>
      <c r="E18" s="4">
        <f>C18/C28</f>
        <v>0.34892022123503863</v>
      </c>
    </row>
    <row r="19" spans="1:5">
      <c r="A19" s="33" t="s">
        <v>2</v>
      </c>
      <c r="B19" s="31">
        <v>78535731</v>
      </c>
      <c r="C19" s="3">
        <v>35957.339000000036</v>
      </c>
      <c r="D19" s="19">
        <f>B19/B28</f>
        <v>4.6997346083641624E-2</v>
      </c>
      <c r="E19" s="4">
        <f>C19/C28</f>
        <v>1.4940582068487215E-2</v>
      </c>
    </row>
    <row r="20" spans="1:5">
      <c r="A20" s="33" t="s">
        <v>23</v>
      </c>
      <c r="B20" s="31">
        <v>492622885</v>
      </c>
      <c r="C20" s="3">
        <v>859514.03399999952</v>
      </c>
      <c r="D20" s="19">
        <f>B20/B28</f>
        <v>0.29479534882112435</v>
      </c>
      <c r="E20" s="4">
        <f>C20/C28</f>
        <v>0.35713543663488251</v>
      </c>
    </row>
    <row r="21" spans="1:5">
      <c r="A21" s="33" t="s">
        <v>4</v>
      </c>
      <c r="B21" s="31">
        <v>301458068</v>
      </c>
      <c r="C21" s="3">
        <v>251737.06599999982</v>
      </c>
      <c r="D21" s="19">
        <f>B21/B28</f>
        <v>0.18039851378606217</v>
      </c>
      <c r="E21" s="4">
        <f>C21/C28</f>
        <v>0.10459890522636216</v>
      </c>
    </row>
    <row r="22" spans="1:5">
      <c r="A22" s="33" t="s">
        <v>5</v>
      </c>
      <c r="B22" s="31">
        <v>240982333</v>
      </c>
      <c r="C22" s="3">
        <v>92584.700000000026</v>
      </c>
      <c r="D22" s="19">
        <f>B22/B28</f>
        <v>0.1442086291148722</v>
      </c>
      <c r="E22" s="4">
        <f>C22/C28</f>
        <v>3.8469735166895058E-2</v>
      </c>
    </row>
    <row r="23" spans="1:5">
      <c r="A23" s="33" t="s">
        <v>24</v>
      </c>
      <c r="B23" s="31">
        <v>13725125</v>
      </c>
      <c r="C23" s="3">
        <v>34290.374999999949</v>
      </c>
      <c r="D23" s="19">
        <f>B23/B28</f>
        <v>8.2133882431964858E-3</v>
      </c>
      <c r="E23" s="4">
        <f>C23/C28</f>
        <v>1.424794426102279E-2</v>
      </c>
    </row>
    <row r="24" spans="1:5">
      <c r="A24" s="33" t="s">
        <v>25</v>
      </c>
      <c r="B24" s="31">
        <v>76784177</v>
      </c>
      <c r="C24" s="3">
        <v>228869.28699999989</v>
      </c>
      <c r="D24" s="19">
        <f>B24/B28</f>
        <v>4.594918127414635E-2</v>
      </c>
      <c r="E24" s="4">
        <f>C24/C28</f>
        <v>9.5097147355082332E-2</v>
      </c>
    </row>
    <row r="25" spans="1:5">
      <c r="A25" s="33" t="s">
        <v>27</v>
      </c>
      <c r="B25" s="31">
        <v>13407527</v>
      </c>
      <c r="C25" s="3">
        <v>2271.5609999999988</v>
      </c>
      <c r="D25" s="19">
        <f>B25/B28</f>
        <v>8.0233312725486606E-3</v>
      </c>
      <c r="E25" s="4">
        <f>C25/C28</f>
        <v>9.4385303495552971E-4</v>
      </c>
    </row>
    <row r="26" spans="1:5">
      <c r="A26" s="33" t="s">
        <v>31</v>
      </c>
      <c r="B26" s="38">
        <v>18016838</v>
      </c>
      <c r="C26" s="3">
        <v>846.50900000000013</v>
      </c>
      <c r="D26" s="19">
        <f>B26/B28</f>
        <v>1.0781634805422586E-2</v>
      </c>
      <c r="E26" s="4">
        <f>C26/C28</f>
        <v>3.5173173371402794E-4</v>
      </c>
    </row>
    <row r="27" spans="1:5">
      <c r="A27" s="33" t="s">
        <v>7</v>
      </c>
      <c r="B27" s="31">
        <v>24416533</v>
      </c>
      <c r="C27" s="3">
        <v>60875.865999999995</v>
      </c>
      <c r="D27" s="19">
        <f>B27/B28</f>
        <v>1.4611339793394887E-2</v>
      </c>
      <c r="E27" s="4">
        <f>C27/C28</f>
        <v>2.5294443283559707E-2</v>
      </c>
    </row>
    <row r="28" spans="1:5" ht="13.5" thickBot="1">
      <c r="A28" s="24" t="s">
        <v>8</v>
      </c>
      <c r="B28" s="32">
        <f>SUM(B18:B27)</f>
        <v>1671067359</v>
      </c>
      <c r="C28" s="25">
        <f>SUM(C18:C27)</f>
        <v>2406689.2999999993</v>
      </c>
      <c r="D28" s="27">
        <f>SUM(D18:D27)</f>
        <v>1</v>
      </c>
      <c r="E28" s="26">
        <f>SUM(E18:E27)</f>
        <v>0.99999999999999989</v>
      </c>
    </row>
    <row r="29" spans="1:5">
      <c r="A29" s="30"/>
      <c r="B29" s="34"/>
      <c r="C29" s="10"/>
      <c r="D29" s="35"/>
      <c r="E29" s="35"/>
    </row>
    <row r="30" spans="1:5" ht="13.5" thickBot="1">
      <c r="A30" s="30"/>
      <c r="B30" s="34"/>
      <c r="C30" s="10"/>
      <c r="D30" s="35"/>
      <c r="E30" s="35"/>
    </row>
    <row r="31" spans="1:5">
      <c r="A31" s="20" t="s">
        <v>28</v>
      </c>
      <c r="B31" s="21" t="s">
        <v>11</v>
      </c>
      <c r="C31" s="21" t="s">
        <v>10</v>
      </c>
      <c r="D31" s="22" t="s">
        <v>13</v>
      </c>
      <c r="E31" s="21" t="s">
        <v>12</v>
      </c>
    </row>
    <row r="32" spans="1:5">
      <c r="A32" s="33" t="s">
        <v>1</v>
      </c>
      <c r="B32" s="31">
        <f>B5+B18</f>
        <v>641881363</v>
      </c>
      <c r="C32" s="3">
        <f>C5+C18</f>
        <v>1136263.0779999988</v>
      </c>
      <c r="D32" s="19">
        <f>B32/B42</f>
        <v>0.17886591228154514</v>
      </c>
      <c r="E32" s="4">
        <f>C32/C42</f>
        <v>0.20914937866083924</v>
      </c>
    </row>
    <row r="33" spans="1:5">
      <c r="A33" s="33" t="s">
        <v>2</v>
      </c>
      <c r="B33" s="31">
        <f t="shared" ref="B33:C42" si="0">B6+B19</f>
        <v>388142303</v>
      </c>
      <c r="C33" s="3">
        <f t="shared" si="0"/>
        <v>403574.20100000006</v>
      </c>
      <c r="D33" s="19">
        <f>B33/B42</f>
        <v>0.10815928164151249</v>
      </c>
      <c r="E33" s="4">
        <f>C33/C42</f>
        <v>7.4284991756719515E-2</v>
      </c>
    </row>
    <row r="34" spans="1:5">
      <c r="A34" s="33" t="s">
        <v>23</v>
      </c>
      <c r="B34" s="31">
        <f t="shared" si="0"/>
        <v>768243966</v>
      </c>
      <c r="C34" s="3">
        <f t="shared" si="0"/>
        <v>952612.68199999945</v>
      </c>
      <c r="D34" s="19">
        <f>B34/B42</f>
        <v>0.21407796791473807</v>
      </c>
      <c r="E34" s="4">
        <f>C34/C42</f>
        <v>0.17534526502033865</v>
      </c>
    </row>
    <row r="35" spans="1:5">
      <c r="A35" s="33" t="s">
        <v>4</v>
      </c>
      <c r="B35" s="31">
        <f t="shared" si="0"/>
        <v>582414494</v>
      </c>
      <c r="C35" s="3">
        <f t="shared" si="0"/>
        <v>673176.42599999881</v>
      </c>
      <c r="D35" s="19">
        <f>B35/B42</f>
        <v>0.16229494389495852</v>
      </c>
      <c r="E35" s="4">
        <f>C35/C42</f>
        <v>0.12391006444990225</v>
      </c>
    </row>
    <row r="36" spans="1:5">
      <c r="A36" s="33" t="s">
        <v>5</v>
      </c>
      <c r="B36" s="31">
        <f t="shared" si="0"/>
        <v>353009892</v>
      </c>
      <c r="C36" s="3">
        <f t="shared" si="0"/>
        <v>322608.68699999998</v>
      </c>
      <c r="D36" s="19">
        <f>B36/B42</f>
        <v>9.8369324951080916E-2</v>
      </c>
      <c r="E36" s="4">
        <f>C36/C42</f>
        <v>5.9381852445124707E-2</v>
      </c>
    </row>
    <row r="37" spans="1:5">
      <c r="A37" s="33" t="s">
        <v>24</v>
      </c>
      <c r="B37" s="31">
        <f t="shared" si="0"/>
        <v>637830050</v>
      </c>
      <c r="C37" s="3">
        <f t="shared" si="0"/>
        <v>1426206.7849999999</v>
      </c>
      <c r="D37" s="19">
        <f>B37/B42</f>
        <v>0.17773697812415462</v>
      </c>
      <c r="E37" s="4">
        <f>C37/C42</f>
        <v>0.262518662007095</v>
      </c>
    </row>
    <row r="38" spans="1:5">
      <c r="A38" s="33" t="s">
        <v>25</v>
      </c>
      <c r="B38" s="31">
        <f t="shared" si="0"/>
        <v>89983837</v>
      </c>
      <c r="C38" s="3">
        <f t="shared" si="0"/>
        <v>263669.22599999991</v>
      </c>
      <c r="D38" s="19">
        <f>B38/B42</f>
        <v>2.5074791111513946E-2</v>
      </c>
      <c r="E38" s="4">
        <f>C38/C42</f>
        <v>4.8532998966181698E-2</v>
      </c>
    </row>
    <row r="39" spans="1:5">
      <c r="A39" s="33" t="s">
        <v>27</v>
      </c>
      <c r="B39" s="31">
        <f t="shared" si="0"/>
        <v>28596711</v>
      </c>
      <c r="C39" s="3">
        <f t="shared" si="0"/>
        <v>40294.484999999979</v>
      </c>
      <c r="D39" s="19">
        <f>B39/B42</f>
        <v>7.9687261480229279E-3</v>
      </c>
      <c r="E39" s="4">
        <f>C39/C42</f>
        <v>7.4169148539459193E-3</v>
      </c>
    </row>
    <row r="40" spans="1:5">
      <c r="A40" s="33" t="s">
        <v>31</v>
      </c>
      <c r="B40" s="31">
        <f t="shared" si="0"/>
        <v>74087783</v>
      </c>
      <c r="C40" s="3">
        <f t="shared" si="0"/>
        <v>153499.247</v>
      </c>
      <c r="D40" s="19">
        <f>B40/B42</f>
        <v>2.0645215236155954E-2</v>
      </c>
      <c r="E40" s="4">
        <f>C40/C42</f>
        <v>2.8254259736631804E-2</v>
      </c>
    </row>
    <row r="41" spans="1:5">
      <c r="A41" s="33" t="s">
        <v>7</v>
      </c>
      <c r="B41" s="31">
        <f t="shared" si="0"/>
        <v>24427213</v>
      </c>
      <c r="C41" s="3">
        <f t="shared" si="0"/>
        <v>60877.652999999991</v>
      </c>
      <c r="D41" s="19">
        <f>B41/B42</f>
        <v>6.8068586963174055E-3</v>
      </c>
      <c r="E41" s="4">
        <f>C41/C42</f>
        <v>1.1205612103221211E-2</v>
      </c>
    </row>
    <row r="42" spans="1:5" ht="13.5" thickBot="1">
      <c r="A42" s="24" t="s">
        <v>8</v>
      </c>
      <c r="B42" s="32">
        <f t="shared" si="0"/>
        <v>3588617612</v>
      </c>
      <c r="C42" s="25">
        <f t="shared" si="0"/>
        <v>5432782.4699999969</v>
      </c>
      <c r="D42" s="27">
        <f>SUM(D32:D41)</f>
        <v>0.99999999999999989</v>
      </c>
      <c r="E42" s="26">
        <f>SUM(E32:E41)</f>
        <v>0.99999999999999989</v>
      </c>
    </row>
    <row r="43" spans="1:5">
      <c r="A43" s="28" t="s">
        <v>21</v>
      </c>
      <c r="B43" s="28"/>
      <c r="C43" s="9"/>
    </row>
    <row r="44" spans="1:5">
      <c r="A44" s="28" t="s">
        <v>22</v>
      </c>
      <c r="B44" s="28"/>
      <c r="C44" s="9"/>
    </row>
    <row r="45" spans="1:5">
      <c r="A45" s="28" t="s">
        <v>30</v>
      </c>
      <c r="B45" s="28"/>
      <c r="C45" s="9"/>
    </row>
    <row r="46" spans="1:5">
      <c r="A46" s="28" t="s">
        <v>29</v>
      </c>
      <c r="B46" s="9"/>
      <c r="C46" s="9"/>
    </row>
    <row r="50" spans="1:5">
      <c r="A50" s="30"/>
      <c r="B50" s="30"/>
      <c r="C50" s="10"/>
      <c r="D50" s="9"/>
      <c r="E50" s="9"/>
    </row>
    <row r="51" spans="1:5">
      <c r="A51" s="30"/>
      <c r="B51" s="30"/>
      <c r="C51" s="10"/>
    </row>
    <row r="52" spans="1:5">
      <c r="A52" s="30"/>
      <c r="B52" s="30"/>
      <c r="C52" s="10"/>
    </row>
    <row r="53" spans="1:5">
      <c r="A53" s="30"/>
      <c r="B53" s="30"/>
      <c r="C53" s="10"/>
    </row>
    <row r="54" spans="1:5">
      <c r="A54" s="30"/>
      <c r="B54" s="30"/>
      <c r="C54" s="10"/>
    </row>
    <row r="55" spans="1:5">
      <c r="A55" s="30"/>
      <c r="B55" s="30"/>
      <c r="C55" s="10"/>
    </row>
    <row r="62" spans="1:5">
      <c r="E62" s="29"/>
    </row>
    <row r="63" spans="1:5">
      <c r="E63" s="29"/>
    </row>
    <row r="64" spans="1:5">
      <c r="E64" s="29"/>
    </row>
    <row r="65" spans="5:5">
      <c r="E65" s="29"/>
    </row>
    <row r="66" spans="5:5">
      <c r="E66" s="29"/>
    </row>
    <row r="67" spans="5:5">
      <c r="E67" s="29"/>
    </row>
    <row r="68" spans="5:5">
      <c r="E68" s="29"/>
    </row>
    <row r="69" spans="5:5">
      <c r="E69" s="29"/>
    </row>
  </sheetData>
  <mergeCells count="2">
    <mergeCell ref="A1:N1"/>
    <mergeCell ref="A2:N2"/>
  </mergeCells>
  <pageMargins left="0.511811024" right="0.511811024" top="0.78740157499999996" bottom="0.78740157499999996" header="0.31496062000000002" footer="0.31496062000000002"/>
  <pageSetup paperSize="9" orientation="portrait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N69"/>
  <sheetViews>
    <sheetView zoomScale="90" zoomScaleNormal="90" workbookViewId="0">
      <selection activeCell="B18" sqref="B18:C27"/>
    </sheetView>
  </sheetViews>
  <sheetFormatPr defaultRowHeight="12.75"/>
  <cols>
    <col min="1" max="1" width="24" customWidth="1"/>
    <col min="2" max="2" width="16.85546875" customWidth="1"/>
    <col min="3" max="3" width="14" bestFit="1" customWidth="1"/>
    <col min="4" max="4" width="12" bestFit="1" customWidth="1"/>
    <col min="5" max="5" width="11.85546875" bestFit="1" customWidth="1"/>
  </cols>
  <sheetData>
    <row r="1" spans="1:14">
      <c r="A1" s="43" t="s">
        <v>16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>
      <c r="A2" s="43" t="s">
        <v>44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13.5" thickBot="1"/>
    <row r="4" spans="1:14">
      <c r="A4" s="20" t="s">
        <v>9</v>
      </c>
      <c r="B4" s="21" t="s">
        <v>11</v>
      </c>
      <c r="C4" s="21" t="s">
        <v>10</v>
      </c>
      <c r="D4" s="22" t="s">
        <v>13</v>
      </c>
      <c r="E4" s="21" t="s">
        <v>12</v>
      </c>
    </row>
    <row r="5" spans="1:14">
      <c r="A5" s="33" t="s">
        <v>1</v>
      </c>
      <c r="B5" s="31">
        <v>194946031</v>
      </c>
      <c r="C5" s="3">
        <v>203668.53799999919</v>
      </c>
      <c r="D5" s="19">
        <f>B5/B15</f>
        <v>0.13423495896374071</v>
      </c>
      <c r="E5" s="4">
        <f>C5/C15</f>
        <v>0.12044395407817923</v>
      </c>
    </row>
    <row r="6" spans="1:14">
      <c r="A6" s="33" t="s">
        <v>2</v>
      </c>
      <c r="B6" s="31">
        <v>146744380</v>
      </c>
      <c r="C6" s="3">
        <v>177568.51800000001</v>
      </c>
      <c r="D6" s="19">
        <f>B6/B15</f>
        <v>0.10104450819755122</v>
      </c>
      <c r="E6" s="4">
        <f>C6/C15</f>
        <v>0.10500912235999077</v>
      </c>
    </row>
    <row r="7" spans="1:14">
      <c r="A7" s="33" t="s">
        <v>23</v>
      </c>
      <c r="B7" s="31">
        <v>236164745</v>
      </c>
      <c r="C7" s="3">
        <v>79248.377999999997</v>
      </c>
      <c r="D7" s="19">
        <f>B7/B15</f>
        <v>0.16261713404032979</v>
      </c>
      <c r="E7" s="4">
        <f>C7/C15</f>
        <v>4.6865304255300479E-2</v>
      </c>
    </row>
    <row r="8" spans="1:14">
      <c r="A8" s="33" t="s">
        <v>4</v>
      </c>
      <c r="B8" s="31">
        <v>268991463</v>
      </c>
      <c r="C8" s="3">
        <v>296522.25999999914</v>
      </c>
      <c r="D8" s="19">
        <f>B8/B15</f>
        <v>0.18522079065770555</v>
      </c>
      <c r="E8" s="4">
        <f>C8/C15</f>
        <v>0.17535508339829081</v>
      </c>
    </row>
    <row r="9" spans="1:14">
      <c r="A9" s="33" t="s">
        <v>5</v>
      </c>
      <c r="B9" s="31">
        <v>186345644</v>
      </c>
      <c r="C9" s="3">
        <v>154035.06699999986</v>
      </c>
      <c r="D9" s="19">
        <f>B9/B15</f>
        <v>0.12831294767633322</v>
      </c>
      <c r="E9" s="4">
        <f>C9/C15</f>
        <v>9.1092088735754168E-2</v>
      </c>
    </row>
    <row r="10" spans="1:14">
      <c r="A10" s="33" t="s">
        <v>24</v>
      </c>
      <c r="B10" s="31">
        <v>353350759</v>
      </c>
      <c r="C10" s="3">
        <v>622947.83199999994</v>
      </c>
      <c r="D10" s="19">
        <f>B10/B15</f>
        <v>0.24330849102627605</v>
      </c>
      <c r="E10" s="4">
        <f>C10/C15</f>
        <v>0.36839416046925033</v>
      </c>
    </row>
    <row r="11" spans="1:14">
      <c r="A11" s="33" t="s">
        <v>25</v>
      </c>
      <c r="B11" s="31">
        <v>14047366</v>
      </c>
      <c r="C11" s="3">
        <v>33267.931000000004</v>
      </c>
      <c r="D11" s="19">
        <f>B11/B15</f>
        <v>9.6726647312898942E-3</v>
      </c>
      <c r="E11" s="4">
        <f>C11/C15</f>
        <v>1.9673736518106943E-2</v>
      </c>
    </row>
    <row r="12" spans="1:14">
      <c r="A12" s="33" t="s">
        <v>27</v>
      </c>
      <c r="B12" s="31">
        <v>12204837</v>
      </c>
      <c r="C12" s="3">
        <v>21879.302000000003</v>
      </c>
      <c r="D12" s="19">
        <f>B12/B15</f>
        <v>8.4039453660595138E-3</v>
      </c>
      <c r="E12" s="4">
        <f>C12/C15</f>
        <v>1.2938815544257631E-2</v>
      </c>
    </row>
    <row r="13" spans="1:14">
      <c r="A13" s="33" t="s">
        <v>26</v>
      </c>
      <c r="B13" s="31">
        <v>39438386</v>
      </c>
      <c r="C13" s="3">
        <v>101835.883</v>
      </c>
      <c r="D13" s="19">
        <f>B13/B15</f>
        <v>2.7156285763551485E-2</v>
      </c>
      <c r="E13" s="4">
        <f>C13/C15</f>
        <v>6.0222931514158966E-2</v>
      </c>
    </row>
    <row r="14" spans="1:14">
      <c r="A14" s="33" t="s">
        <v>7</v>
      </c>
      <c r="B14" s="31">
        <v>41061</v>
      </c>
      <c r="C14" s="3">
        <v>8.1219999999999999</v>
      </c>
      <c r="D14" s="19">
        <f>B14/B15</f>
        <v>2.8273577162543807E-5</v>
      </c>
      <c r="E14" s="4">
        <f>C14/C15</f>
        <v>4.8031267108274507E-6</v>
      </c>
    </row>
    <row r="15" spans="1:14" ht="13.5" thickBot="1">
      <c r="A15" s="24" t="s">
        <v>8</v>
      </c>
      <c r="B15" s="32">
        <f>SUM(B5:B14)</f>
        <v>1452274672</v>
      </c>
      <c r="C15" s="25">
        <f>SUM(C5:C14)</f>
        <v>1690981.8309999979</v>
      </c>
      <c r="D15" s="27">
        <f>SUM(D5:D14)</f>
        <v>0.99999999999999989</v>
      </c>
      <c r="E15" s="26">
        <f>SUM(E5:E14)</f>
        <v>1</v>
      </c>
    </row>
    <row r="16" spans="1:14" ht="13.5" thickBot="1"/>
    <row r="17" spans="1:5">
      <c r="A17" s="20" t="s">
        <v>0</v>
      </c>
      <c r="B17" s="21" t="s">
        <v>11</v>
      </c>
      <c r="C17" s="21" t="s">
        <v>10</v>
      </c>
      <c r="D17" s="22" t="s">
        <v>13</v>
      </c>
      <c r="E17" s="21" t="s">
        <v>12</v>
      </c>
    </row>
    <row r="18" spans="1:5">
      <c r="A18" s="33" t="s">
        <v>1</v>
      </c>
      <c r="B18" s="31">
        <v>365972199</v>
      </c>
      <c r="C18" s="3">
        <v>721973.27900000021</v>
      </c>
      <c r="D18" s="19">
        <f>B18/B28</f>
        <v>0.18808063147736009</v>
      </c>
      <c r="E18" s="4">
        <f>C18/C28</f>
        <v>0.23003897640782089</v>
      </c>
    </row>
    <row r="19" spans="1:5">
      <c r="A19" s="33" t="s">
        <v>2</v>
      </c>
      <c r="B19" s="31">
        <v>77588550</v>
      </c>
      <c r="C19" s="3">
        <v>43339.186999999954</v>
      </c>
      <c r="D19" s="19">
        <f>B19/B28</f>
        <v>3.9874349798392002E-2</v>
      </c>
      <c r="E19" s="4">
        <f>C19/C28</f>
        <v>1.3808962887984009E-2</v>
      </c>
    </row>
    <row r="20" spans="1:5">
      <c r="A20" s="33" t="s">
        <v>23</v>
      </c>
      <c r="B20" s="31">
        <v>803952830</v>
      </c>
      <c r="C20" s="3">
        <v>1739311.2450000003</v>
      </c>
      <c r="D20" s="19">
        <f>B20/B28</f>
        <v>0.41316787547682204</v>
      </c>
      <c r="E20" s="4">
        <f>C20/C28</f>
        <v>0.55418862455491591</v>
      </c>
    </row>
    <row r="21" spans="1:5">
      <c r="A21" s="33" t="s">
        <v>4</v>
      </c>
      <c r="B21" s="31">
        <v>321665727</v>
      </c>
      <c r="C21" s="3">
        <v>310195.5619999998</v>
      </c>
      <c r="D21" s="19">
        <f>B21/B28</f>
        <v>0.16531062529912038</v>
      </c>
      <c r="E21" s="4">
        <f>C21/C28</f>
        <v>9.8836164224200704E-2</v>
      </c>
    </row>
    <row r="22" spans="1:5">
      <c r="A22" s="33" t="s">
        <v>5</v>
      </c>
      <c r="B22" s="31">
        <v>249397829</v>
      </c>
      <c r="C22" s="3">
        <v>85857.958000000057</v>
      </c>
      <c r="D22" s="19">
        <f>B22/B28</f>
        <v>0.12817066786923526</v>
      </c>
      <c r="E22" s="4">
        <f>C22/C28</f>
        <v>2.7356520454804373E-2</v>
      </c>
    </row>
    <row r="23" spans="1:5">
      <c r="A23" s="33" t="s">
        <v>24</v>
      </c>
      <c r="B23" s="31">
        <v>6283427</v>
      </c>
      <c r="C23" s="3">
        <v>5083.1630000000005</v>
      </c>
      <c r="D23" s="19">
        <f>B23/B28</f>
        <v>3.2291822199365869E-3</v>
      </c>
      <c r="E23" s="4">
        <f>C23/C28</f>
        <v>1.6196245033524403E-3</v>
      </c>
    </row>
    <row r="24" spans="1:5">
      <c r="A24" s="33" t="s">
        <v>25</v>
      </c>
      <c r="B24" s="31">
        <v>61972069</v>
      </c>
      <c r="C24" s="3">
        <v>184767.91899999994</v>
      </c>
      <c r="D24" s="19">
        <f>B24/B28</f>
        <v>3.1848719392694992E-2</v>
      </c>
      <c r="E24" s="4">
        <f>C24/C28</f>
        <v>5.8871739711246485E-2</v>
      </c>
    </row>
    <row r="25" spans="1:5">
      <c r="A25" s="33" t="s">
        <v>27</v>
      </c>
      <c r="B25" s="31">
        <v>22076677</v>
      </c>
      <c r="C25" s="3">
        <v>2643.2980000000016</v>
      </c>
      <c r="D25" s="19">
        <f>B25/B28</f>
        <v>1.1345657846217197E-2</v>
      </c>
      <c r="E25" s="4">
        <f>C25/C28</f>
        <v>8.4222170535599604E-4</v>
      </c>
    </row>
    <row r="26" spans="1:5">
      <c r="A26" s="33" t="s">
        <v>31</v>
      </c>
      <c r="B26" s="38">
        <v>19186067</v>
      </c>
      <c r="C26" s="3">
        <v>1494.5909999999999</v>
      </c>
      <c r="D26" s="19">
        <f>B26/B28</f>
        <v>9.8601139834857774E-3</v>
      </c>
      <c r="E26" s="4">
        <f>C26/C28</f>
        <v>4.762145550103404E-4</v>
      </c>
    </row>
    <row r="27" spans="1:5">
      <c r="A27" s="33" t="s">
        <v>7</v>
      </c>
      <c r="B27" s="31">
        <v>17730711</v>
      </c>
      <c r="C27" s="3">
        <v>43816.199000000001</v>
      </c>
      <c r="D27" s="19">
        <f>B27/B28</f>
        <v>9.1121766367356638E-3</v>
      </c>
      <c r="E27" s="4">
        <f>C27/C28</f>
        <v>1.3960950995308766E-2</v>
      </c>
    </row>
    <row r="28" spans="1:5" ht="13.5" thickBot="1">
      <c r="A28" s="24" t="s">
        <v>8</v>
      </c>
      <c r="B28" s="32">
        <f>SUM(B18:B27)</f>
        <v>1945826086</v>
      </c>
      <c r="C28" s="25">
        <f>SUM(C18:C27)</f>
        <v>3138482.4010000005</v>
      </c>
      <c r="D28" s="27">
        <f>SUM(D18:D27)</f>
        <v>1</v>
      </c>
      <c r="E28" s="26">
        <f>SUM(E18:E27)</f>
        <v>0.99999999999999989</v>
      </c>
    </row>
    <row r="29" spans="1:5">
      <c r="A29" s="30"/>
      <c r="B29" s="34"/>
      <c r="C29" s="10"/>
      <c r="D29" s="35"/>
      <c r="E29" s="35"/>
    </row>
    <row r="30" spans="1:5" ht="13.5" thickBot="1">
      <c r="A30" s="30"/>
      <c r="B30" s="34"/>
      <c r="C30" s="10"/>
      <c r="D30" s="35"/>
      <c r="E30" s="35"/>
    </row>
    <row r="31" spans="1:5">
      <c r="A31" s="20" t="s">
        <v>28</v>
      </c>
      <c r="B31" s="21" t="s">
        <v>11</v>
      </c>
      <c r="C31" s="21" t="s">
        <v>10</v>
      </c>
      <c r="D31" s="22" t="s">
        <v>13</v>
      </c>
      <c r="E31" s="21" t="s">
        <v>12</v>
      </c>
    </row>
    <row r="32" spans="1:5">
      <c r="A32" s="33" t="s">
        <v>1</v>
      </c>
      <c r="B32" s="31">
        <f>B5+B18</f>
        <v>560918230</v>
      </c>
      <c r="C32" s="3">
        <f>C5+C18</f>
        <v>925641.81699999934</v>
      </c>
      <c r="D32" s="19">
        <f>B32/B42</f>
        <v>0.16506815716969392</v>
      </c>
      <c r="E32" s="4">
        <f>C32/C42</f>
        <v>0.19166552903874981</v>
      </c>
    </row>
    <row r="33" spans="1:5">
      <c r="A33" s="33" t="s">
        <v>2</v>
      </c>
      <c r="B33" s="31">
        <f t="shared" ref="B33:C42" si="0">B6+B19</f>
        <v>224332930</v>
      </c>
      <c r="C33" s="3">
        <f t="shared" si="0"/>
        <v>220907.70499999996</v>
      </c>
      <c r="D33" s="19">
        <f>B33/B42</f>
        <v>6.601715074865358E-2</v>
      </c>
      <c r="E33" s="4">
        <f>C33/C42</f>
        <v>4.574165878199634E-2</v>
      </c>
    </row>
    <row r="34" spans="1:5">
      <c r="A34" s="33" t="s">
        <v>23</v>
      </c>
      <c r="B34" s="31">
        <f t="shared" si="0"/>
        <v>1040117575</v>
      </c>
      <c r="C34" s="3">
        <f t="shared" si="0"/>
        <v>1818559.6230000004</v>
      </c>
      <c r="D34" s="19">
        <f>B34/B42</f>
        <v>0.30608791471273966</v>
      </c>
      <c r="E34" s="4">
        <f>C34/C42</f>
        <v>0.3765551489024882</v>
      </c>
    </row>
    <row r="35" spans="1:5">
      <c r="A35" s="33" t="s">
        <v>4</v>
      </c>
      <c r="B35" s="31">
        <f t="shared" si="0"/>
        <v>590657190</v>
      </c>
      <c r="C35" s="3">
        <f t="shared" si="0"/>
        <v>606717.821999999</v>
      </c>
      <c r="D35" s="19">
        <f>B35/B42</f>
        <v>0.17381979878302362</v>
      </c>
      <c r="E35" s="4">
        <f>C35/C42</f>
        <v>0.12562839123642133</v>
      </c>
    </row>
    <row r="36" spans="1:5">
      <c r="A36" s="33" t="s">
        <v>5</v>
      </c>
      <c r="B36" s="31">
        <f t="shared" si="0"/>
        <v>435743473</v>
      </c>
      <c r="C36" s="3">
        <f t="shared" si="0"/>
        <v>239893.02499999991</v>
      </c>
      <c r="D36" s="19">
        <f>B36/B42</f>
        <v>0.12823147517746442</v>
      </c>
      <c r="E36" s="4">
        <f>C36/C42</f>
        <v>4.9672802918897349E-2</v>
      </c>
    </row>
    <row r="37" spans="1:5">
      <c r="A37" s="33" t="s">
        <v>24</v>
      </c>
      <c r="B37" s="31">
        <f t="shared" si="0"/>
        <v>359634186</v>
      </c>
      <c r="C37" s="3">
        <f t="shared" si="0"/>
        <v>628030.99499999988</v>
      </c>
      <c r="D37" s="19">
        <f>B37/B42</f>
        <v>0.10583387945555439</v>
      </c>
      <c r="E37" s="4">
        <f>C37/C42</f>
        <v>0.13004154598323153</v>
      </c>
    </row>
    <row r="38" spans="1:5">
      <c r="A38" s="33" t="s">
        <v>25</v>
      </c>
      <c r="B38" s="31">
        <f t="shared" si="0"/>
        <v>76019435</v>
      </c>
      <c r="C38" s="3">
        <f t="shared" si="0"/>
        <v>218035.84999999995</v>
      </c>
      <c r="D38" s="19">
        <f>B38/B42</f>
        <v>2.237115389266512E-2</v>
      </c>
      <c r="E38" s="4">
        <f>C38/C42</f>
        <v>4.5147005863568845E-2</v>
      </c>
    </row>
    <row r="39" spans="1:5">
      <c r="A39" s="33" t="s">
        <v>27</v>
      </c>
      <c r="B39" s="31">
        <f t="shared" si="0"/>
        <v>34281514</v>
      </c>
      <c r="C39" s="3">
        <f t="shared" si="0"/>
        <v>24522.600000000006</v>
      </c>
      <c r="D39" s="19">
        <f>B39/B42</f>
        <v>1.008843364025994E-2</v>
      </c>
      <c r="E39" s="4">
        <f>C39/C42</f>
        <v>5.0777061019550403E-3</v>
      </c>
    </row>
    <row r="40" spans="1:5">
      <c r="A40" s="33" t="s">
        <v>31</v>
      </c>
      <c r="B40" s="31">
        <f t="shared" si="0"/>
        <v>58624453</v>
      </c>
      <c r="C40" s="3">
        <f t="shared" si="0"/>
        <v>103330.474</v>
      </c>
      <c r="D40" s="19">
        <f>B40/B42</f>
        <v>1.7252123222651069E-2</v>
      </c>
      <c r="E40" s="4">
        <f>C40/C42</f>
        <v>2.139584621319544E-2</v>
      </c>
    </row>
    <row r="41" spans="1:5">
      <c r="A41" s="33" t="s">
        <v>7</v>
      </c>
      <c r="B41" s="31">
        <f t="shared" si="0"/>
        <v>17771772</v>
      </c>
      <c r="C41" s="3">
        <f t="shared" si="0"/>
        <v>43824.321000000004</v>
      </c>
      <c r="D41" s="19">
        <f>B41/B42</f>
        <v>5.2299131972943103E-3</v>
      </c>
      <c r="E41" s="4">
        <f>C41/C42</f>
        <v>9.074364959495991E-3</v>
      </c>
    </row>
    <row r="42" spans="1:5" ht="13.5" thickBot="1">
      <c r="A42" s="24" t="s">
        <v>8</v>
      </c>
      <c r="B42" s="32">
        <f t="shared" si="0"/>
        <v>3398100758</v>
      </c>
      <c r="C42" s="25">
        <f t="shared" si="0"/>
        <v>4829464.2319999989</v>
      </c>
      <c r="D42" s="27">
        <f>SUM(D32:D41)</f>
        <v>0.99999999999999989</v>
      </c>
      <c r="E42" s="26">
        <f>SUM(E32:E41)</f>
        <v>0.99999999999999978</v>
      </c>
    </row>
    <row r="43" spans="1:5">
      <c r="A43" s="28" t="s">
        <v>21</v>
      </c>
      <c r="B43" s="28"/>
      <c r="C43" s="9"/>
    </row>
    <row r="44" spans="1:5">
      <c r="A44" s="28" t="s">
        <v>22</v>
      </c>
      <c r="B44" s="28"/>
      <c r="C44" s="9"/>
    </row>
    <row r="45" spans="1:5">
      <c r="A45" s="28" t="s">
        <v>30</v>
      </c>
      <c r="B45" s="28"/>
      <c r="C45" s="9"/>
    </row>
    <row r="46" spans="1:5">
      <c r="A46" s="28" t="s">
        <v>29</v>
      </c>
      <c r="B46" s="9"/>
      <c r="C46" s="9"/>
    </row>
    <row r="50" spans="1:5">
      <c r="A50" s="30"/>
      <c r="B50" s="30"/>
      <c r="C50" s="10"/>
      <c r="D50" s="9"/>
      <c r="E50" s="9"/>
    </row>
    <row r="51" spans="1:5">
      <c r="A51" s="30"/>
      <c r="B51" s="30"/>
      <c r="C51" s="10"/>
    </row>
    <row r="52" spans="1:5">
      <c r="A52" s="30"/>
      <c r="B52" s="30"/>
      <c r="C52" s="10"/>
    </row>
    <row r="53" spans="1:5">
      <c r="A53" s="30"/>
      <c r="B53" s="30"/>
      <c r="C53" s="10"/>
    </row>
    <row r="54" spans="1:5">
      <c r="A54" s="30"/>
      <c r="B54" s="30"/>
      <c r="C54" s="10"/>
    </row>
    <row r="55" spans="1:5">
      <c r="A55" s="30"/>
      <c r="B55" s="30"/>
      <c r="C55" s="10"/>
    </row>
    <row r="62" spans="1:5">
      <c r="E62" s="29"/>
    </row>
    <row r="63" spans="1:5">
      <c r="E63" s="29"/>
    </row>
    <row r="64" spans="1:5">
      <c r="E64" s="29"/>
    </row>
    <row r="65" spans="5:5">
      <c r="E65" s="29"/>
    </row>
    <row r="66" spans="5:5">
      <c r="E66" s="29"/>
    </row>
    <row r="67" spans="5:5">
      <c r="E67" s="29"/>
    </row>
    <row r="68" spans="5:5">
      <c r="E68" s="29"/>
    </row>
    <row r="69" spans="5:5">
      <c r="E69" s="29"/>
    </row>
  </sheetData>
  <mergeCells count="2">
    <mergeCell ref="A1:N1"/>
    <mergeCell ref="A2:N2"/>
  </mergeCells>
  <pageMargins left="0.511811024" right="0.511811024" top="0.78740157499999996" bottom="0.78740157499999996" header="0.31496062000000002" footer="0.31496062000000002"/>
  <pageSetup paperSize="9" orientation="portrait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N69"/>
  <sheetViews>
    <sheetView tabSelected="1" topLeftCell="A16" zoomScale="90" zoomScaleNormal="90" workbookViewId="0">
      <selection activeCell="B18" sqref="B18:C27"/>
    </sheetView>
  </sheetViews>
  <sheetFormatPr defaultRowHeight="12.75"/>
  <cols>
    <col min="1" max="1" width="24" customWidth="1"/>
    <col min="2" max="2" width="16.85546875" customWidth="1"/>
    <col min="3" max="3" width="14" bestFit="1" customWidth="1"/>
    <col min="4" max="4" width="12" bestFit="1" customWidth="1"/>
    <col min="5" max="5" width="11.85546875" bestFit="1" customWidth="1"/>
  </cols>
  <sheetData>
    <row r="1" spans="1:14">
      <c r="A1" s="43" t="s">
        <v>16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>
      <c r="A2" s="43" t="s">
        <v>46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13.5" thickBot="1"/>
    <row r="4" spans="1:14">
      <c r="A4" s="20" t="s">
        <v>9</v>
      </c>
      <c r="B4" s="21" t="s">
        <v>11</v>
      </c>
      <c r="C4" s="21" t="s">
        <v>10</v>
      </c>
      <c r="D4" s="22" t="s">
        <v>13</v>
      </c>
      <c r="E4" s="21" t="s">
        <v>12</v>
      </c>
    </row>
    <row r="5" spans="1:14">
      <c r="A5" s="33" t="s">
        <v>1</v>
      </c>
      <c r="B5" s="31">
        <v>308312404</v>
      </c>
      <c r="C5" s="3">
        <v>352845.13699999999</v>
      </c>
      <c r="D5" s="19">
        <f>B5/B15</f>
        <v>0.17963654207602436</v>
      </c>
      <c r="E5" s="4">
        <f>C5/C15</f>
        <v>0.16731819559725478</v>
      </c>
    </row>
    <row r="6" spans="1:14">
      <c r="A6" s="33" t="s">
        <v>2</v>
      </c>
      <c r="B6" s="31">
        <v>305349587</v>
      </c>
      <c r="C6" s="3">
        <v>341820.50500000006</v>
      </c>
      <c r="D6" s="19">
        <f>B6/B15</f>
        <v>0.17791027289652012</v>
      </c>
      <c r="E6" s="4">
        <f>C6/C15</f>
        <v>0.16209034535947825</v>
      </c>
    </row>
    <row r="7" spans="1:14">
      <c r="A7" s="33" t="s">
        <v>23</v>
      </c>
      <c r="B7" s="31">
        <v>315095678</v>
      </c>
      <c r="C7" s="3">
        <v>122950.10800000001</v>
      </c>
      <c r="D7" s="19">
        <f>B7/B15</f>
        <v>0.18358877970741788</v>
      </c>
      <c r="E7" s="4">
        <f>C7/C15</f>
        <v>5.8302603782371537E-2</v>
      </c>
    </row>
    <row r="8" spans="1:14">
      <c r="A8" s="33" t="s">
        <v>4</v>
      </c>
      <c r="B8" s="31">
        <v>269448051</v>
      </c>
      <c r="C8" s="3">
        <v>347856.2669999997</v>
      </c>
      <c r="D8" s="19">
        <f>B8/B15</f>
        <v>0.15699243858759654</v>
      </c>
      <c r="E8" s="4">
        <f>C8/C15</f>
        <v>0.16495248713499155</v>
      </c>
    </row>
    <row r="9" spans="1:14">
      <c r="A9" s="33" t="s">
        <v>5</v>
      </c>
      <c r="B9" s="31">
        <v>186091474</v>
      </c>
      <c r="C9" s="3">
        <v>145755.2729999999</v>
      </c>
      <c r="D9" s="19">
        <f>B9/B15</f>
        <v>0.1084251832410557</v>
      </c>
      <c r="E9" s="4">
        <f>C9/C15</f>
        <v>6.9116750437587166E-2</v>
      </c>
    </row>
    <row r="10" spans="1:14">
      <c r="A10" s="33" t="s">
        <v>24</v>
      </c>
      <c r="B10" s="31">
        <v>251694943</v>
      </c>
      <c r="C10" s="3">
        <v>577514.87900000042</v>
      </c>
      <c r="D10" s="19">
        <f>B10/B15</f>
        <v>0.14664868695500829</v>
      </c>
      <c r="E10" s="4">
        <f>C10/C15</f>
        <v>0.27385597065731138</v>
      </c>
    </row>
    <row r="11" spans="1:14">
      <c r="A11" s="33" t="s">
        <v>25</v>
      </c>
      <c r="B11" s="31">
        <v>9166034</v>
      </c>
      <c r="C11" s="3">
        <v>28033.646000000001</v>
      </c>
      <c r="D11" s="19">
        <f>B11/B15</f>
        <v>5.3405397608046606E-3</v>
      </c>
      <c r="E11" s="4">
        <f>C11/C15</f>
        <v>1.3293477996076787E-2</v>
      </c>
    </row>
    <row r="12" spans="1:14">
      <c r="A12" s="33" t="s">
        <v>27</v>
      </c>
      <c r="B12" s="31">
        <v>21553518</v>
      </c>
      <c r="C12" s="3">
        <v>43267.311000000009</v>
      </c>
      <c r="D12" s="19">
        <f>B12/B15</f>
        <v>1.2558039809171442E-2</v>
      </c>
      <c r="E12" s="4">
        <f>C12/C15</f>
        <v>2.0517240130945195E-2</v>
      </c>
    </row>
    <row r="13" spans="1:14">
      <c r="A13" s="33" t="s">
        <v>26</v>
      </c>
      <c r="B13" s="31">
        <v>49255077</v>
      </c>
      <c r="C13" s="3">
        <v>148570.64400000003</v>
      </c>
      <c r="D13" s="19">
        <f>B13/B15</f>
        <v>2.8698202203918853E-2</v>
      </c>
      <c r="E13" s="4">
        <f>C13/C15</f>
        <v>7.0451791639123865E-2</v>
      </c>
    </row>
    <row r="14" spans="1:14">
      <c r="A14" s="33" t="s">
        <v>7</v>
      </c>
      <c r="B14" s="31">
        <v>345519</v>
      </c>
      <c r="C14" s="3">
        <v>213.28099999999998</v>
      </c>
      <c r="D14" s="19">
        <f>B14/B15</f>
        <v>2.0131476248216681E-4</v>
      </c>
      <c r="E14" s="4">
        <f>C14/C15</f>
        <v>1.0113726485956386E-4</v>
      </c>
    </row>
    <row r="15" spans="1:14" ht="13.5" thickBot="1">
      <c r="A15" s="24" t="s">
        <v>8</v>
      </c>
      <c r="B15" s="32">
        <f>SUM(B5:B14)</f>
        <v>1716312285</v>
      </c>
      <c r="C15" s="25">
        <f>SUM(C5:C14)</f>
        <v>2108827.051</v>
      </c>
      <c r="D15" s="27">
        <f>SUM(D5:D14)</f>
        <v>0.99999999999999989</v>
      </c>
      <c r="E15" s="26">
        <f>SUM(E5:E14)</f>
        <v>1</v>
      </c>
    </row>
    <row r="16" spans="1:14" ht="13.5" thickBot="1"/>
    <row r="17" spans="1:5">
      <c r="A17" s="20" t="s">
        <v>0</v>
      </c>
      <c r="B17" s="21" t="s">
        <v>11</v>
      </c>
      <c r="C17" s="21" t="s">
        <v>10</v>
      </c>
      <c r="D17" s="22" t="s">
        <v>13</v>
      </c>
      <c r="E17" s="21" t="s">
        <v>12</v>
      </c>
    </row>
    <row r="18" spans="1:5">
      <c r="A18" s="33" t="s">
        <v>1</v>
      </c>
      <c r="B18" s="31">
        <v>469640410</v>
      </c>
      <c r="C18" s="3">
        <v>956267.57900000003</v>
      </c>
      <c r="D18" s="19">
        <f>B18/B28</f>
        <v>0.20402478238611854</v>
      </c>
      <c r="E18" s="4">
        <f>C18/C28</f>
        <v>0.2821201924584118</v>
      </c>
    </row>
    <row r="19" spans="1:5">
      <c r="A19" s="33" t="s">
        <v>2</v>
      </c>
      <c r="B19" s="31">
        <v>97975484</v>
      </c>
      <c r="C19" s="3">
        <v>45990.575999999914</v>
      </c>
      <c r="D19" s="19">
        <f>B19/B28</f>
        <v>4.2563259840171418E-2</v>
      </c>
      <c r="E19" s="4">
        <f>C19/C28</f>
        <v>1.356824223400048E-2</v>
      </c>
    </row>
    <row r="20" spans="1:5">
      <c r="A20" s="33" t="s">
        <v>23</v>
      </c>
      <c r="B20" s="31">
        <v>1009456435</v>
      </c>
      <c r="C20" s="3">
        <v>1875081.4039999999</v>
      </c>
      <c r="D20" s="19">
        <f>B20/B28</f>
        <v>0.43853579269114001</v>
      </c>
      <c r="E20" s="4">
        <f>C20/C28</f>
        <v>0.55319069493588779</v>
      </c>
    </row>
    <row r="21" spans="1:5">
      <c r="A21" s="33" t="s">
        <v>4</v>
      </c>
      <c r="B21" s="31">
        <v>343748536</v>
      </c>
      <c r="C21" s="3">
        <v>308289.44999999972</v>
      </c>
      <c r="D21" s="19">
        <f>B21/B28</f>
        <v>0.14933387067979698</v>
      </c>
      <c r="E21" s="4">
        <f>C21/C28</f>
        <v>9.0952240645709323E-2</v>
      </c>
    </row>
    <row r="22" spans="1:5">
      <c r="A22" s="33" t="s">
        <v>5</v>
      </c>
      <c r="B22" s="31">
        <v>276208567</v>
      </c>
      <c r="C22" s="3">
        <v>80666.258999999962</v>
      </c>
      <c r="D22" s="19">
        <f>B22/B28</f>
        <v>0.11999264027419752</v>
      </c>
      <c r="E22" s="4">
        <f>C22/C28</f>
        <v>2.3798339516831076E-2</v>
      </c>
    </row>
    <row r="23" spans="1:5">
      <c r="A23" s="33" t="s">
        <v>24</v>
      </c>
      <c r="B23" s="31">
        <v>19281948</v>
      </c>
      <c r="C23" s="3">
        <v>6663.9620000000014</v>
      </c>
      <c r="D23" s="19">
        <f>B23/B28</f>
        <v>8.3766114689331223E-3</v>
      </c>
      <c r="E23" s="4">
        <f>C23/C28</f>
        <v>1.9660169216879236E-3</v>
      </c>
    </row>
    <row r="24" spans="1:5">
      <c r="A24" s="33" t="s">
        <v>25</v>
      </c>
      <c r="B24" s="31">
        <v>29457933</v>
      </c>
      <c r="C24" s="3">
        <v>79323.925999999949</v>
      </c>
      <c r="D24" s="19">
        <f>B24/B28</f>
        <v>1.2797340777957885E-2</v>
      </c>
      <c r="E24" s="4">
        <f>C24/C28</f>
        <v>2.3402321443417671E-2</v>
      </c>
    </row>
    <row r="25" spans="1:5">
      <c r="A25" s="33" t="s">
        <v>27</v>
      </c>
      <c r="B25" s="31">
        <v>20501063</v>
      </c>
      <c r="C25" s="3">
        <v>3527.8110000000011</v>
      </c>
      <c r="D25" s="19">
        <f>B25/B28</f>
        <v>8.9062287405359906E-3</v>
      </c>
      <c r="E25" s="4">
        <f>C25/C28</f>
        <v>1.0407826639042654E-3</v>
      </c>
    </row>
    <row r="26" spans="1:5">
      <c r="A26" s="33" t="s">
        <v>31</v>
      </c>
      <c r="B26" s="38">
        <v>21890105</v>
      </c>
      <c r="C26" s="3">
        <v>1504.6399999999999</v>
      </c>
      <c r="D26" s="19">
        <f>B26/B28</f>
        <v>9.5096670004063012E-3</v>
      </c>
      <c r="E26" s="4">
        <f>C26/C28</f>
        <v>4.439022462986008E-4</v>
      </c>
    </row>
    <row r="27" spans="1:5">
      <c r="A27" s="33" t="s">
        <v>7</v>
      </c>
      <c r="B27" s="31">
        <v>13718754</v>
      </c>
      <c r="C27" s="3">
        <v>32259.491000000002</v>
      </c>
      <c r="D27" s="19">
        <f>B27/B28</f>
        <v>5.959806140742218E-3</v>
      </c>
      <c r="E27" s="4">
        <f>C27/C28</f>
        <v>9.5172669338509531E-3</v>
      </c>
    </row>
    <row r="28" spans="1:5" ht="13.5" thickBot="1">
      <c r="A28" s="24" t="s">
        <v>8</v>
      </c>
      <c r="B28" s="32">
        <f>SUM(B18:B27)</f>
        <v>2301879235</v>
      </c>
      <c r="C28" s="25">
        <f>SUM(C18:C27)</f>
        <v>3389575.0979999998</v>
      </c>
      <c r="D28" s="27">
        <f>SUM(D18:D27)</f>
        <v>1.0000000000000002</v>
      </c>
      <c r="E28" s="26">
        <f>SUM(E18:E27)</f>
        <v>0.99999999999999989</v>
      </c>
    </row>
    <row r="29" spans="1:5">
      <c r="A29" s="30"/>
      <c r="B29" s="34"/>
      <c r="C29" s="10"/>
      <c r="D29" s="35"/>
      <c r="E29" s="35"/>
    </row>
    <row r="30" spans="1:5" ht="13.5" thickBot="1">
      <c r="A30" s="30"/>
      <c r="B30" s="34"/>
      <c r="C30" s="10"/>
      <c r="D30" s="35"/>
      <c r="E30" s="35"/>
    </row>
    <row r="31" spans="1:5">
      <c r="A31" s="20" t="s">
        <v>28</v>
      </c>
      <c r="B31" s="21" t="s">
        <v>11</v>
      </c>
      <c r="C31" s="21" t="s">
        <v>10</v>
      </c>
      <c r="D31" s="22" t="s">
        <v>13</v>
      </c>
      <c r="E31" s="21" t="s">
        <v>12</v>
      </c>
    </row>
    <row r="32" spans="1:5">
      <c r="A32" s="33" t="s">
        <v>1</v>
      </c>
      <c r="B32" s="31">
        <f>B5+B18</f>
        <v>777952814</v>
      </c>
      <c r="C32" s="3">
        <f>C5+C18</f>
        <v>1309112.716</v>
      </c>
      <c r="D32" s="19">
        <f>B32/B42</f>
        <v>0.1936076989182437</v>
      </c>
      <c r="E32" s="4">
        <f>C32/C42</f>
        <v>0.23808966323754432</v>
      </c>
    </row>
    <row r="33" spans="1:5">
      <c r="A33" s="33" t="s">
        <v>2</v>
      </c>
      <c r="B33" s="31">
        <f t="shared" ref="B33:C42" si="0">B6+B19</f>
        <v>403325071</v>
      </c>
      <c r="C33" s="3">
        <f t="shared" si="0"/>
        <v>387811.08100000001</v>
      </c>
      <c r="D33" s="19">
        <f>B33/B42</f>
        <v>0.10037477531683209</v>
      </c>
      <c r="E33" s="4">
        <f>C33/C42</f>
        <v>7.0531596360322898E-2</v>
      </c>
    </row>
    <row r="34" spans="1:5">
      <c r="A34" s="33" t="s">
        <v>23</v>
      </c>
      <c r="B34" s="31">
        <f t="shared" si="0"/>
        <v>1324552113</v>
      </c>
      <c r="C34" s="3">
        <f t="shared" si="0"/>
        <v>1998031.5119999999</v>
      </c>
      <c r="D34" s="19">
        <f>B34/B42</f>
        <v>0.32963887022488164</v>
      </c>
      <c r="E34" s="4">
        <f>C34/C42</f>
        <v>0.36338402646001144</v>
      </c>
    </row>
    <row r="35" spans="1:5">
      <c r="A35" s="33" t="s">
        <v>4</v>
      </c>
      <c r="B35" s="31">
        <f t="shared" si="0"/>
        <v>613196587</v>
      </c>
      <c r="C35" s="3">
        <f t="shared" si="0"/>
        <v>656145.71699999948</v>
      </c>
      <c r="D35" s="19">
        <f>B35/B42</f>
        <v>0.15260511699054105</v>
      </c>
      <c r="E35" s="4">
        <f>C35/C42</f>
        <v>0.11933388995916447</v>
      </c>
    </row>
    <row r="36" spans="1:5">
      <c r="A36" s="33" t="s">
        <v>5</v>
      </c>
      <c r="B36" s="31">
        <f t="shared" si="0"/>
        <v>462300041</v>
      </c>
      <c r="C36" s="3">
        <f t="shared" si="0"/>
        <v>226421.53199999986</v>
      </c>
      <c r="D36" s="19">
        <f>B36/B42</f>
        <v>0.11505176861256231</v>
      </c>
      <c r="E36" s="4">
        <f>C36/C42</f>
        <v>4.1179514677946824E-2</v>
      </c>
    </row>
    <row r="37" spans="1:5">
      <c r="A37" s="33" t="s">
        <v>24</v>
      </c>
      <c r="B37" s="31">
        <f t="shared" si="0"/>
        <v>270976891</v>
      </c>
      <c r="C37" s="3">
        <f t="shared" si="0"/>
        <v>584178.84100000048</v>
      </c>
      <c r="D37" s="19">
        <f>B37/B42</f>
        <v>6.7437524978898961E-2</v>
      </c>
      <c r="E37" s="4">
        <f>C37/C42</f>
        <v>0.10624520090918517</v>
      </c>
    </row>
    <row r="38" spans="1:5">
      <c r="A38" s="33" t="s">
        <v>25</v>
      </c>
      <c r="B38" s="31">
        <f t="shared" si="0"/>
        <v>38623967</v>
      </c>
      <c r="C38" s="3">
        <f t="shared" si="0"/>
        <v>107357.57199999996</v>
      </c>
      <c r="D38" s="19">
        <f>B38/B42</f>
        <v>9.6122762709926774E-3</v>
      </c>
      <c r="E38" s="4">
        <f>C38/C42</f>
        <v>1.9525230983609518E-2</v>
      </c>
    </row>
    <row r="39" spans="1:5">
      <c r="A39" s="33" t="s">
        <v>27</v>
      </c>
      <c r="B39" s="31">
        <f t="shared" si="0"/>
        <v>42054581</v>
      </c>
      <c r="C39" s="3">
        <f t="shared" si="0"/>
        <v>46795.12200000001</v>
      </c>
      <c r="D39" s="19">
        <f>B39/B42</f>
        <v>1.0466046924512947E-2</v>
      </c>
      <c r="E39" s="4">
        <f>C39/C42</f>
        <v>8.51067650781249E-3</v>
      </c>
    </row>
    <row r="40" spans="1:5">
      <c r="A40" s="33" t="s">
        <v>31</v>
      </c>
      <c r="B40" s="31">
        <f t="shared" si="0"/>
        <v>71145182</v>
      </c>
      <c r="C40" s="3">
        <f t="shared" si="0"/>
        <v>150075.28400000004</v>
      </c>
      <c r="D40" s="19">
        <f>B40/B42</f>
        <v>1.7705771774661452E-2</v>
      </c>
      <c r="E40" s="4">
        <f>C40/C42</f>
        <v>2.7294344781109613E-2</v>
      </c>
    </row>
    <row r="41" spans="1:5">
      <c r="A41" s="33" t="s">
        <v>7</v>
      </c>
      <c r="B41" s="31">
        <f t="shared" si="0"/>
        <v>14064273</v>
      </c>
      <c r="C41" s="3">
        <f t="shared" si="0"/>
        <v>32472.772000000001</v>
      </c>
      <c r="D41" s="19">
        <f>B41/B42</f>
        <v>3.5001499878731515E-3</v>
      </c>
      <c r="E41" s="4">
        <f>C41/C42</f>
        <v>5.9058561232931744E-3</v>
      </c>
    </row>
    <row r="42" spans="1:5" ht="13.5" thickBot="1">
      <c r="A42" s="24" t="s">
        <v>8</v>
      </c>
      <c r="B42" s="32">
        <f t="shared" si="0"/>
        <v>4018191520</v>
      </c>
      <c r="C42" s="25">
        <f t="shared" si="0"/>
        <v>5498402.1490000002</v>
      </c>
      <c r="D42" s="27">
        <f>SUM(D32:D41)</f>
        <v>1</v>
      </c>
      <c r="E42" s="26">
        <f>SUM(E32:E41)</f>
        <v>0.99999999999999989</v>
      </c>
    </row>
    <row r="43" spans="1:5">
      <c r="A43" s="28" t="s">
        <v>21</v>
      </c>
      <c r="B43" s="28"/>
      <c r="C43" s="9"/>
    </row>
    <row r="44" spans="1:5">
      <c r="A44" s="28" t="s">
        <v>22</v>
      </c>
      <c r="B44" s="28"/>
      <c r="C44" s="9"/>
    </row>
    <row r="45" spans="1:5">
      <c r="A45" s="28" t="s">
        <v>30</v>
      </c>
      <c r="B45" s="28"/>
      <c r="C45" s="9"/>
    </row>
    <row r="46" spans="1:5">
      <c r="A46" s="28" t="s">
        <v>29</v>
      </c>
      <c r="B46" s="9"/>
      <c r="C46" s="9"/>
    </row>
    <row r="50" spans="1:5">
      <c r="A50" s="30"/>
      <c r="B50" s="30"/>
      <c r="C50" s="10"/>
      <c r="D50" s="9"/>
      <c r="E50" s="9"/>
    </row>
    <row r="51" spans="1:5">
      <c r="A51" s="30"/>
      <c r="B51" s="30"/>
      <c r="C51" s="10"/>
    </row>
    <row r="52" spans="1:5">
      <c r="A52" s="30"/>
      <c r="B52" s="30"/>
      <c r="C52" s="10"/>
    </row>
    <row r="53" spans="1:5">
      <c r="A53" s="30"/>
      <c r="B53" s="30"/>
      <c r="C53" s="10"/>
    </row>
    <row r="54" spans="1:5">
      <c r="A54" s="30"/>
      <c r="B54" s="30"/>
      <c r="C54" s="10"/>
    </row>
    <row r="55" spans="1:5">
      <c r="A55" s="30"/>
      <c r="B55" s="30"/>
      <c r="C55" s="10"/>
    </row>
    <row r="62" spans="1:5">
      <c r="E62" s="29"/>
    </row>
    <row r="63" spans="1:5">
      <c r="E63" s="29"/>
    </row>
    <row r="64" spans="1:5">
      <c r="E64" s="29"/>
    </row>
    <row r="65" spans="5:5">
      <c r="E65" s="29"/>
    </row>
    <row r="66" spans="5:5">
      <c r="E66" s="29"/>
    </row>
    <row r="67" spans="5:5">
      <c r="E67" s="29"/>
    </row>
    <row r="68" spans="5:5">
      <c r="E68" s="29"/>
    </row>
    <row r="69" spans="5:5">
      <c r="E69" s="29"/>
    </row>
  </sheetData>
  <mergeCells count="2">
    <mergeCell ref="A1:N1"/>
    <mergeCell ref="A2:N2"/>
  </mergeCells>
  <pageMargins left="0.511811024" right="0.511811024" top="0.78740157499999996" bottom="0.78740157499999996" header="0.31496062000000002" footer="0.31496062000000002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2011</vt:lpstr>
      <vt:lpstr>2012</vt:lpstr>
      <vt:lpstr>2013</vt:lpstr>
      <vt:lpstr>2014</vt:lpstr>
      <vt:lpstr>2015</vt:lpstr>
      <vt:lpstr>2016</vt:lpstr>
      <vt:lpstr>1T 2017</vt:lpstr>
      <vt:lpstr>2T 2017</vt:lpstr>
      <vt:lpstr>3T 2017</vt:lpstr>
      <vt:lpstr>2017 (resumo)</vt:lpstr>
      <vt:lpstr>ANALISE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Estagiário</dc:creator>
  <cp:lastModifiedBy>administrator</cp:lastModifiedBy>
  <dcterms:created xsi:type="dcterms:W3CDTF">2012-01-27T12:32:38Z</dcterms:created>
  <dcterms:modified xsi:type="dcterms:W3CDTF">2017-10-18T20:22:16Z</dcterms:modified>
</cp:coreProperties>
</file>